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8204E40-3579-4E70-B471-7DA261571FD5}" xr6:coauthVersionLast="36" xr6:coauthVersionMax="36" xr10:uidLastSave="{00000000-0000-0000-0000-000000000000}"/>
  <bookViews>
    <workbookView xWindow="0" yWindow="0" windowWidth="20490" windowHeight="8940" xr2:uid="{45AEBE1F-F375-47FB-B71A-8204152FF26B}"/>
  </bookViews>
  <sheets>
    <sheet name="TP Valuaciones y venta y reempl" sheetId="1" r:id="rId1"/>
    <sheet name="RESOLUCIÓ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2" i="1" l="1"/>
  <c r="B69" i="1" l="1"/>
  <c r="G58" i="1"/>
  <c r="F58" i="1"/>
  <c r="E58" i="1"/>
  <c r="D58" i="1"/>
  <c r="C58" i="1"/>
  <c r="B58" i="1"/>
  <c r="M29" i="1"/>
  <c r="L29" i="1"/>
  <c r="K29" i="1"/>
  <c r="K27" i="1"/>
  <c r="J27" i="1"/>
  <c r="I27" i="1"/>
  <c r="G27" i="1"/>
  <c r="E22" i="1"/>
  <c r="E21" i="1"/>
  <c r="E20" i="1"/>
  <c r="E19" i="1"/>
  <c r="D15" i="1"/>
  <c r="D14" i="1"/>
  <c r="D13" i="1"/>
</calcChain>
</file>

<file path=xl/sharedStrings.xml><?xml version="1.0" encoding="utf-8"?>
<sst xmlns="http://schemas.openxmlformats.org/spreadsheetml/2006/main" count="185" uniqueCount="135">
  <si>
    <t>Práctico Nro. 1</t>
  </si>
  <si>
    <t>PLANTEO</t>
  </si>
  <si>
    <r>
      <t xml:space="preserve">Anónima S.A. inició sus actividades el 1/01/2023 y cerró su </t>
    </r>
    <r>
      <rPr>
        <b/>
        <sz val="11"/>
        <color theme="1"/>
        <rFont val="Calibri"/>
        <family val="2"/>
        <scheme val="minor"/>
      </rPr>
      <t>segundo</t>
    </r>
    <r>
      <rPr>
        <sz val="11"/>
        <color theme="1"/>
        <rFont val="Calibri"/>
        <family val="2"/>
        <scheme val="minor"/>
      </rPr>
      <t xml:space="preserve"> ejercicio el 31/12/2024.</t>
    </r>
  </si>
  <si>
    <t xml:space="preserve"> La actividad es la de cría e invernada de ganado bovino y Agricultura.</t>
  </si>
  <si>
    <t xml:space="preserve">Gandería: Su establecimiento está ubicado en la zona central ganadera. </t>
  </si>
  <si>
    <t>Agricultura: Arrienda un campo lindero al establecimiento.</t>
  </si>
  <si>
    <t>Vende un tractor usado y compra uno nuevo tomando la opción de venta y reemplazo.</t>
  </si>
  <si>
    <t>GANDERÍA</t>
  </si>
  <si>
    <t>Existencia inicial:</t>
  </si>
  <si>
    <t>Categoría</t>
  </si>
  <si>
    <t>Cantidad</t>
  </si>
  <si>
    <t>Valor unitario</t>
  </si>
  <si>
    <t>Total</t>
  </si>
  <si>
    <t>primer año de amortización</t>
  </si>
  <si>
    <t>Las compras del ejercicio fueron:</t>
  </si>
  <si>
    <t>Fecha</t>
  </si>
  <si>
    <t>Precio</t>
  </si>
  <si>
    <t>novillos regulares livianos</t>
  </si>
  <si>
    <t>Las ventas a lo largo del ejercicio fueron:</t>
  </si>
  <si>
    <t xml:space="preserve">Enero 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</si>
  <si>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</si>
  <si>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</si>
  <si>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</si>
  <si>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</si>
  <si>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</si>
  <si>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</si>
  <si>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</si>
  <si>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</si>
  <si>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</si>
  <si>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</si>
  <si>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</si>
  <si>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Novillos </t>
  </si>
  <si>
    <t>IMPORTE</t>
  </si>
  <si>
    <t xml:space="preserve"> $           -   </t>
  </si>
  <si>
    <t xml:space="preserve"> $              -   </t>
  </si>
  <si>
    <t xml:space="preserve"> $               -   </t>
  </si>
  <si>
    <t xml:space="preserve"> $                -   </t>
  </si>
  <si>
    <t xml:space="preserve"> $                      -   </t>
  </si>
  <si>
    <t>Vacas</t>
  </si>
  <si>
    <t xml:space="preserve"> $                        -   </t>
  </si>
  <si>
    <t xml:space="preserve"> $                       -   </t>
  </si>
  <si>
    <t>Las hembras adquiridas se destinan al plantel de madres.</t>
  </si>
  <si>
    <t>En el ejercicio nacieron 94 terneras y 97 terneros.</t>
  </si>
  <si>
    <t>Murieron 1 vaca, 3 terneros, 2 terneras y 1 novillo.</t>
  </si>
  <si>
    <t xml:space="preserve">A cierre de ejercicio el precio del kg de los novillos en el mercado fue de: </t>
  </si>
  <si>
    <t>Los kilos estimativos por cabeza son 450kg</t>
  </si>
  <si>
    <t xml:space="preserve">Los gastos de venta de la invernada son del </t>
  </si>
  <si>
    <t>Pases de categoría:</t>
  </si>
  <si>
    <t>Todos los terneros pasan a novillos para invernada</t>
  </si>
  <si>
    <t>Todas las terneras pasan a categoría vaquillonas</t>
  </si>
  <si>
    <t>Todas las vaquillas pasan a categoría vacas</t>
  </si>
  <si>
    <t>Índices de relación:</t>
  </si>
  <si>
    <t xml:space="preserve">Vacas </t>
  </si>
  <si>
    <t>vaquillas</t>
  </si>
  <si>
    <t>Terneras/os</t>
  </si>
  <si>
    <t>Novillito</t>
  </si>
  <si>
    <t>Novillo</t>
  </si>
  <si>
    <t>Completar planilla de movimientos de hacienda y bienes de uso según los datos aportados</t>
  </si>
  <si>
    <t>Movimientos de hacienda</t>
  </si>
  <si>
    <t>Concepto</t>
  </si>
  <si>
    <t>Terneros</t>
  </si>
  <si>
    <t>Terneras</t>
  </si>
  <si>
    <t>Vaquillonas</t>
  </si>
  <si>
    <t>Novillos</t>
  </si>
  <si>
    <t>Existencia inicial</t>
  </si>
  <si>
    <t>Compras</t>
  </si>
  <si>
    <t>Nacimientos</t>
  </si>
  <si>
    <t>Cambios de categorías</t>
  </si>
  <si>
    <t>Ventas</t>
  </si>
  <si>
    <t>Muertes</t>
  </si>
  <si>
    <t>Consumo</t>
  </si>
  <si>
    <t>Existencia final</t>
  </si>
  <si>
    <t>Movimientos de bienes de uso</t>
  </si>
  <si>
    <t xml:space="preserve">Toros </t>
  </si>
  <si>
    <t>AGRICULTURA</t>
  </si>
  <si>
    <t>Contrato accidental por hasta dos cosechas  por 200 has para agricultura. Arrendador: Juan Perez</t>
  </si>
  <si>
    <t>El precio del girasol al 31/12/24 fue de $315000/tn y los gastos de fletes de $36000/tn</t>
  </si>
  <si>
    <t>Detalle de gastos incurridos para cálculo de valuación de la sementera: Soja 2024/25</t>
  </si>
  <si>
    <t>Has implantadas</t>
  </si>
  <si>
    <t>has</t>
  </si>
  <si>
    <t xml:space="preserve">1 Personal durante 6 meses: </t>
  </si>
  <si>
    <t xml:space="preserve">Semilla: </t>
  </si>
  <si>
    <t>$/ha</t>
  </si>
  <si>
    <t xml:space="preserve">Insumos: </t>
  </si>
  <si>
    <t xml:space="preserve">Laboreos: </t>
  </si>
  <si>
    <t xml:space="preserve">Arrendamiento </t>
  </si>
  <si>
    <t>5qq/soja</t>
  </si>
  <si>
    <t>Datos para la venta y reemplazo</t>
  </si>
  <si>
    <t>Tractor nuevo</t>
  </si>
  <si>
    <t>Amortización en 5 años</t>
  </si>
  <si>
    <t>Defina y calcule la valuación correspondiente a cada categoría al cierre del ejercicio:</t>
  </si>
  <si>
    <t>1) VALUACIÓN STOCKS DE CRÍA</t>
  </si>
  <si>
    <t>2) VALUACIÓN STOCKS DE INVERNADA</t>
  </si>
  <si>
    <t>3) VALUACIÓN DE BIENES DE USO</t>
  </si>
  <si>
    <t>4) VALUAR LA SEMENTERA Y LOS GRANOS EN STOCK</t>
  </si>
  <si>
    <t>5) DETERMINAR LA VENTA Y REEMPLAZO DEL TRACTOR</t>
  </si>
  <si>
    <t>vaquillonas preñadas</t>
  </si>
  <si>
    <t>Toros</t>
  </si>
  <si>
    <t>1- VALUACIÓN CRÍA</t>
  </si>
  <si>
    <t>Cabezas</t>
  </si>
  <si>
    <t>Valor base:</t>
  </si>
  <si>
    <t>Índices de relación de la categoría más vendida</t>
  </si>
  <si>
    <t>Relación</t>
  </si>
  <si>
    <t>vaquillonas</t>
  </si>
  <si>
    <t>terneras</t>
  </si>
  <si>
    <t>terneros</t>
  </si>
  <si>
    <t>Valuación de existencias:</t>
  </si>
  <si>
    <t>Valor</t>
  </si>
  <si>
    <t>Teneros</t>
  </si>
  <si>
    <t>2) VALUACIÓN INVERNADA</t>
  </si>
  <si>
    <t>$ / kg</t>
  </si>
  <si>
    <t>Gs Comerc</t>
  </si>
  <si>
    <t>Kilos</t>
  </si>
  <si>
    <t>3) VALUACIÓN BIENES DE USO</t>
  </si>
  <si>
    <t>Costo unitario</t>
  </si>
  <si>
    <t>Amortización del ejercicio</t>
  </si>
  <si>
    <t>Amortización acumulada</t>
  </si>
  <si>
    <t>Valor residual</t>
  </si>
  <si>
    <t>4) VALUACIÓN DE SEMENTERA Y GRANOS EN STOCK</t>
  </si>
  <si>
    <t>Valuación sementera a cierre 2024</t>
  </si>
  <si>
    <t>Erogaciones directas para soja 2024-25</t>
  </si>
  <si>
    <t>Valuación de granos en stock a cierre</t>
  </si>
  <si>
    <t>IMPUESTO SIN OPCIÓN</t>
  </si>
  <si>
    <t>IMPUESTO CON OPCIÓN</t>
  </si>
  <si>
    <t>VALOR VENTA USADO</t>
  </si>
  <si>
    <t>VALOR COMPRA NUEVO</t>
  </si>
  <si>
    <t>V. ORIGEN</t>
  </si>
  <si>
    <t>AMORTIZADO 100%</t>
  </si>
  <si>
    <t>VALOR VENTA</t>
  </si>
  <si>
    <t>RESULTADO IMPOSITIVO</t>
  </si>
  <si>
    <t>Tractor usado</t>
  </si>
  <si>
    <t>5) OPCIÓN VENTA Y REEMPLAZO TRACTOR</t>
  </si>
  <si>
    <t xml:space="preserve">Al cierre del año 2024 se encontraba con 200 tn de girasol cosechadas y 100 has implantadas de soja. </t>
  </si>
  <si>
    <t>tn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</si>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</sst>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$&quot;\ * #,##0.00_ ;_ &quot;$&quot;\ * \-#,##0.00_ ;_ &quot;$&quot;\ * &quot;-&quot;??_ ;_ @_ "/>
    <numFmt numFmtId="165" formatCode="&quot;$&quot;\ #,##0.00;[Red]&quot;$&quot;\ \-#,##0.00"/>
    <numFmt numFmtId="166" formatCode="&quot;$&quot;\ #,##0;[Red]&quot;$&quot;\ \-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ont="1"/>
    <xf numFmtId="0" fontId="3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5" fillId="0" borderId="1" xfId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9" fillId="0" borderId="0" xfId="0" applyFont="1" applyAlignment="1"/>
    <xf numFmtId="166" fontId="9" fillId="0" borderId="1" xfId="0" applyNumberFormat="1" applyFont="1" applyBorder="1" applyAlignment="1"/>
    <xf numFmtId="9" fontId="9" fillId="0" borderId="1" xfId="0" applyNumberFormat="1" applyFont="1" applyBorder="1" applyAlignment="1"/>
    <xf numFmtId="0" fontId="0" fillId="0" borderId="0" xfId="0" applyAlignment="1">
      <alignment horizontal="left" indent="5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/>
    <xf numFmtId="166" fontId="5" fillId="0" borderId="1" xfId="0" applyNumberFormat="1" applyFont="1" applyBorder="1"/>
    <xf numFmtId="0" fontId="10" fillId="0" borderId="0" xfId="0" applyFont="1" applyAlignment="1"/>
    <xf numFmtId="4" fontId="0" fillId="0" borderId="0" xfId="0" applyNumberFormat="1"/>
    <xf numFmtId="0" fontId="11" fillId="0" borderId="0" xfId="0" applyFont="1" applyAlignme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1" xfId="0" applyBorder="1"/>
    <xf numFmtId="9" fontId="0" fillId="0" borderId="0" xfId="0" applyNumberFormat="1" applyFont="1"/>
    <xf numFmtId="164" fontId="2" fillId="0" borderId="0" xfId="1" applyFont="1"/>
    <xf numFmtId="0" fontId="5" fillId="2" borderId="1" xfId="0" applyFont="1" applyFill="1" applyBorder="1" applyAlignment="1">
      <alignment horizontal="center"/>
    </xf>
    <xf numFmtId="9" fontId="5" fillId="2" borderId="1" xfId="0" applyNumberFormat="1" applyFont="1" applyFill="1" applyBorder="1"/>
    <xf numFmtId="164" fontId="4" fillId="2" borderId="1" xfId="1" applyFont="1" applyFill="1" applyBorder="1"/>
    <xf numFmtId="9" fontId="5" fillId="0" borderId="1" xfId="2" applyFont="1" applyBorder="1"/>
    <xf numFmtId="164" fontId="5" fillId="0" borderId="1" xfId="1" applyFont="1" applyBorder="1"/>
    <xf numFmtId="0" fontId="2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2" borderId="6" xfId="0" applyFill="1" applyBorder="1" applyAlignment="1">
      <alignment horizontal="center"/>
    </xf>
    <xf numFmtId="3" fontId="0" fillId="0" borderId="0" xfId="0" applyNumberFormat="1"/>
    <xf numFmtId="0" fontId="0" fillId="0" borderId="7" xfId="0" applyBorder="1"/>
    <xf numFmtId="0" fontId="2" fillId="0" borderId="1" xfId="0" applyFont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FFD82-33F4-4BB2-A0F6-BB3CC46457A4}">
  <sheetPr>
    <pageSetUpPr fitToPage="1"/>
  </sheetPr>
  <dimension ref="A1:M102"/>
  <sheetViews>
    <sheetView tabSelected="1" topLeftCell="A3" workbookViewId="0">
      <selection activeCell="A3" sqref="A3"/>
    </sheetView>
  </sheetViews>
  <sheetFormatPr baseColWidth="10" defaultRowHeight="15" x14ac:dyDescent="0.25"/>
  <cols>
    <col min="1" max="1" width="22.28515625" customWidth="1"/>
    <col min="2" max="2" width="25.7109375" customWidth="1"/>
    <col min="3" max="3" width="17.85546875" customWidth="1"/>
    <col min="4" max="4" width="15.42578125" customWidth="1"/>
    <col min="5" max="5" width="15.28515625" customWidth="1"/>
    <col min="6" max="6" width="7" customWidth="1"/>
    <col min="7" max="7" width="12" customWidth="1"/>
    <col min="8" max="8" width="7.85546875" customWidth="1"/>
    <col min="9" max="10" width="12.140625" customWidth="1"/>
    <col min="11" max="11" width="12" bestFit="1" customWidth="1"/>
    <col min="12" max="13" width="11.71093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2" t="s">
        <v>1</v>
      </c>
      <c r="B3" s="1"/>
      <c r="C3" s="1"/>
      <c r="D3" s="1"/>
      <c r="E3" s="1"/>
      <c r="F3" s="1"/>
      <c r="G3" s="1"/>
      <c r="H3" s="1"/>
      <c r="I3" s="1"/>
    </row>
    <row r="4" spans="1:9" ht="19.5" customHeight="1" x14ac:dyDescent="0.25">
      <c r="A4" t="s">
        <v>2</v>
      </c>
      <c r="B4" s="1"/>
      <c r="C4" s="1"/>
      <c r="D4" s="1"/>
      <c r="E4" s="1"/>
      <c r="G4" s="1"/>
      <c r="H4" s="1"/>
      <c r="I4" s="1"/>
    </row>
    <row r="5" spans="1:9" ht="19.5" customHeight="1" x14ac:dyDescent="0.25">
      <c r="A5" t="s">
        <v>3</v>
      </c>
      <c r="B5" s="1"/>
      <c r="C5" s="1"/>
      <c r="D5" s="1"/>
      <c r="E5" s="1"/>
      <c r="F5" s="1"/>
      <c r="G5" s="1"/>
      <c r="H5" s="1"/>
      <c r="I5" s="1"/>
    </row>
    <row r="6" spans="1:9" ht="19.5" customHeight="1" x14ac:dyDescent="0.25">
      <c r="A6" t="s">
        <v>4</v>
      </c>
      <c r="B6" s="1"/>
      <c r="C6" s="1"/>
      <c r="D6" s="1"/>
      <c r="E6" s="1"/>
      <c r="F6" s="1"/>
      <c r="G6" s="1"/>
      <c r="H6" s="1"/>
      <c r="I6" s="1"/>
    </row>
    <row r="7" spans="1:9" ht="19.5" customHeight="1" x14ac:dyDescent="0.25">
      <c r="A7" t="s">
        <v>5</v>
      </c>
      <c r="B7" s="1"/>
      <c r="C7" s="1"/>
      <c r="D7" s="1"/>
      <c r="E7" s="1"/>
      <c r="F7" s="1"/>
      <c r="G7" s="1"/>
      <c r="H7" s="1"/>
      <c r="I7" s="1"/>
    </row>
    <row r="8" spans="1:9" ht="19.5" customHeight="1" x14ac:dyDescent="0.25">
      <c r="A8" t="s">
        <v>6</v>
      </c>
      <c r="B8" s="1"/>
      <c r="C8" s="1"/>
      <c r="D8" s="1"/>
      <c r="E8" s="1"/>
      <c r="F8" s="1"/>
      <c r="G8" s="1"/>
      <c r="H8" s="1"/>
      <c r="I8" s="1"/>
    </row>
    <row r="9" spans="1:9" ht="15" customHeight="1" x14ac:dyDescent="0.25">
      <c r="B9" s="1"/>
      <c r="C9" s="1"/>
      <c r="D9" s="1"/>
      <c r="E9" s="1"/>
      <c r="F9" s="1"/>
      <c r="G9" s="1"/>
      <c r="H9" s="1"/>
      <c r="I9" s="1"/>
    </row>
    <row r="10" spans="1:9" ht="20.25" customHeight="1" x14ac:dyDescent="0.25">
      <c r="A10" s="3" t="s">
        <v>7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t="s">
        <v>8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4" t="s">
        <v>9</v>
      </c>
      <c r="B12" s="4" t="s">
        <v>10</v>
      </c>
      <c r="C12" s="4" t="s">
        <v>11</v>
      </c>
      <c r="D12" s="4" t="s">
        <v>12</v>
      </c>
      <c r="E12" s="1"/>
      <c r="F12" s="1"/>
      <c r="G12" s="1"/>
      <c r="H12" s="1"/>
    </row>
    <row r="13" spans="1:9" x14ac:dyDescent="0.25">
      <c r="A13" s="5" t="s">
        <v>97</v>
      </c>
      <c r="B13" s="5">
        <v>5</v>
      </c>
      <c r="C13" s="6">
        <v>5000000</v>
      </c>
      <c r="D13" s="6">
        <f>+B13*C13</f>
        <v>25000000</v>
      </c>
      <c r="E13" s="1" t="s">
        <v>13</v>
      </c>
      <c r="F13" s="1"/>
      <c r="G13" s="1"/>
      <c r="H13" s="1"/>
    </row>
    <row r="14" spans="1:9" x14ac:dyDescent="0.25">
      <c r="A14" s="5" t="s">
        <v>52</v>
      </c>
      <c r="B14" s="5">
        <v>250</v>
      </c>
      <c r="C14" s="6">
        <v>600000</v>
      </c>
      <c r="D14" s="6">
        <f t="shared" ref="D14:D15" si="0">+B14*C14</f>
        <v>150000000</v>
      </c>
      <c r="E14" s="1"/>
      <c r="F14" s="1"/>
      <c r="G14" s="1"/>
      <c r="H14" s="1"/>
    </row>
    <row r="15" spans="1:9" x14ac:dyDescent="0.25">
      <c r="A15" s="5" t="s">
        <v>62</v>
      </c>
      <c r="B15" s="5">
        <v>50</v>
      </c>
      <c r="C15" s="6">
        <v>650000</v>
      </c>
      <c r="D15" s="6">
        <f t="shared" si="0"/>
        <v>32500000</v>
      </c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13" x14ac:dyDescent="0.25">
      <c r="A17" s="1" t="s">
        <v>14</v>
      </c>
      <c r="B17" s="1"/>
      <c r="C17" s="1"/>
      <c r="D17" s="1"/>
      <c r="E17" s="1"/>
      <c r="F17" s="1"/>
      <c r="G17" s="1"/>
      <c r="H17" s="1"/>
      <c r="I17" s="1"/>
    </row>
    <row r="18" spans="1:13" x14ac:dyDescent="0.25">
      <c r="A18" s="7" t="s">
        <v>15</v>
      </c>
      <c r="B18" s="7" t="s">
        <v>9</v>
      </c>
      <c r="C18" s="7" t="s">
        <v>10</v>
      </c>
      <c r="D18" s="7" t="s">
        <v>16</v>
      </c>
      <c r="E18" s="7" t="s">
        <v>12</v>
      </c>
      <c r="F18" s="1"/>
      <c r="G18" s="1"/>
      <c r="H18" s="1"/>
      <c r="I18" s="1"/>
    </row>
    <row r="19" spans="1:13" x14ac:dyDescent="0.25">
      <c r="A19" s="8">
        <v>45316</v>
      </c>
      <c r="B19" s="5" t="s">
        <v>17</v>
      </c>
      <c r="C19" s="5">
        <v>150</v>
      </c>
      <c r="D19" s="6">
        <v>600000</v>
      </c>
      <c r="E19" s="6">
        <f t="shared" ref="E19:E22" si="1">+C19*D19</f>
        <v>90000000</v>
      </c>
      <c r="F19" s="1"/>
      <c r="G19" s="1"/>
      <c r="H19" s="1"/>
      <c r="I19" s="1"/>
    </row>
    <row r="20" spans="1:13" x14ac:dyDescent="0.25">
      <c r="A20" s="8">
        <v>45342</v>
      </c>
      <c r="B20" s="5" t="s">
        <v>17</v>
      </c>
      <c r="C20" s="5">
        <v>50</v>
      </c>
      <c r="D20" s="6">
        <v>600000</v>
      </c>
      <c r="E20" s="6">
        <f t="shared" si="1"/>
        <v>30000000</v>
      </c>
      <c r="F20" s="1"/>
      <c r="G20" s="1"/>
      <c r="H20" s="1"/>
      <c r="I20" s="1"/>
    </row>
    <row r="21" spans="1:13" x14ac:dyDescent="0.25">
      <c r="A21" s="8">
        <v>45578</v>
      </c>
      <c r="B21" s="5" t="s">
        <v>96</v>
      </c>
      <c r="C21" s="5">
        <v>25</v>
      </c>
      <c r="D21" s="6">
        <v>700000</v>
      </c>
      <c r="E21" s="6">
        <f t="shared" si="1"/>
        <v>17500000</v>
      </c>
      <c r="F21" s="1"/>
      <c r="G21" s="1"/>
      <c r="H21" s="1"/>
      <c r="I21" s="1"/>
    </row>
    <row r="22" spans="1:13" x14ac:dyDescent="0.25">
      <c r="A22" s="8">
        <v>45616</v>
      </c>
      <c r="B22" s="5" t="s">
        <v>96</v>
      </c>
      <c r="C22" s="5">
        <v>20</v>
      </c>
      <c r="D22" s="6">
        <v>750000</v>
      </c>
      <c r="E22" s="6">
        <f t="shared" si="1"/>
        <v>15000000</v>
      </c>
      <c r="F22" s="1"/>
      <c r="G22" s="1"/>
      <c r="H22" s="1"/>
      <c r="I22" s="1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13" x14ac:dyDescent="0.25">
      <c r="A24" s="1" t="s">
        <v>18</v>
      </c>
      <c r="B24" s="9"/>
      <c r="C24" s="9"/>
      <c r="D24" s="9"/>
      <c r="E24" s="9"/>
      <c r="F24" s="9"/>
      <c r="G24" s="9"/>
      <c r="H24" s="9"/>
      <c r="I24" s="1"/>
    </row>
    <row r="25" spans="1:13" x14ac:dyDescent="0.25">
      <c r="A25" s="7" t="s">
        <v>9</v>
      </c>
      <c r="B25" s="7" t="s">
        <v>19</v>
      </c>
      <c r="C25" s="7" t="s">
        <v>20</v>
      </c>
      <c r="D25" s="7" t="s">
        <v>21</v>
      </c>
      <c r="E25" s="7" t="s">
        <v>22</v>
      </c>
      <c r="F25" s="7" t="s">
        <v>23</v>
      </c>
      <c r="G25" s="7" t="s">
        <v>24</v>
      </c>
      <c r="H25" s="7" t="s">
        <v>25</v>
      </c>
      <c r="I25" s="7" t="s">
        <v>26</v>
      </c>
      <c r="J25" s="7" t="s">
        <v>27</v>
      </c>
      <c r="K25" s="7" t="s">
        <v>28</v>
      </c>
      <c r="L25" s="7" t="s">
        <v>29</v>
      </c>
      <c r="M25" s="7" t="s">
        <v>30</v>
      </c>
    </row>
    <row r="26" spans="1:13" x14ac:dyDescent="0.25">
      <c r="A26" s="10" t="s">
        <v>31</v>
      </c>
      <c r="B26" s="10"/>
      <c r="C26" s="10"/>
      <c r="D26" s="10"/>
      <c r="E26" s="10"/>
      <c r="F26" s="10"/>
      <c r="G26" s="10">
        <v>35</v>
      </c>
      <c r="H26" s="10"/>
      <c r="I26" s="10">
        <v>70</v>
      </c>
      <c r="J26" s="10">
        <v>35</v>
      </c>
      <c r="K26" s="10">
        <v>57</v>
      </c>
      <c r="L26" s="10"/>
      <c r="M26" s="10"/>
    </row>
    <row r="27" spans="1:13" x14ac:dyDescent="0.25">
      <c r="A27" s="10" t="s">
        <v>32</v>
      </c>
      <c r="B27" s="10" t="s">
        <v>33</v>
      </c>
      <c r="C27" s="10" t="s">
        <v>34</v>
      </c>
      <c r="D27" s="10" t="s">
        <v>34</v>
      </c>
      <c r="E27" s="10" t="s">
        <v>35</v>
      </c>
      <c r="F27" s="10" t="s">
        <v>36</v>
      </c>
      <c r="G27" s="11">
        <f>750000*G26</f>
        <v>26250000</v>
      </c>
      <c r="H27" s="10" t="s">
        <v>35</v>
      </c>
      <c r="I27" s="11">
        <f>800000*I26</f>
        <v>56000000</v>
      </c>
      <c r="J27" s="11">
        <f>800000*J26</f>
        <v>28000000</v>
      </c>
      <c r="K27" s="11">
        <f>810000*K26</f>
        <v>46170000</v>
      </c>
      <c r="L27" s="10" t="s">
        <v>37</v>
      </c>
      <c r="M27" s="10"/>
    </row>
    <row r="28" spans="1:13" x14ac:dyDescent="0.25">
      <c r="A28" s="10" t="s">
        <v>38</v>
      </c>
      <c r="B28" s="10"/>
      <c r="C28" s="10"/>
      <c r="D28" s="10"/>
      <c r="E28" s="10"/>
      <c r="F28" s="10"/>
      <c r="G28" s="10"/>
      <c r="H28" s="10"/>
      <c r="I28" s="10"/>
      <c r="J28" s="10"/>
      <c r="K28" s="10">
        <v>30</v>
      </c>
      <c r="L28" s="10">
        <v>30</v>
      </c>
      <c r="M28" s="10">
        <v>30</v>
      </c>
    </row>
    <row r="29" spans="1:13" x14ac:dyDescent="0.25">
      <c r="A29" s="10" t="s">
        <v>32</v>
      </c>
      <c r="B29" s="10" t="s">
        <v>33</v>
      </c>
      <c r="C29" s="10" t="s">
        <v>34</v>
      </c>
      <c r="D29" s="10" t="s">
        <v>34</v>
      </c>
      <c r="E29" s="10" t="s">
        <v>35</v>
      </c>
      <c r="F29" s="10" t="s">
        <v>36</v>
      </c>
      <c r="G29" s="10" t="s">
        <v>37</v>
      </c>
      <c r="H29" s="10" t="s">
        <v>35</v>
      </c>
      <c r="I29" s="10" t="s">
        <v>39</v>
      </c>
      <c r="J29" s="10" t="s">
        <v>40</v>
      </c>
      <c r="K29" s="11">
        <f>450000*K28</f>
        <v>13500000</v>
      </c>
      <c r="L29" s="11">
        <f>450000*L28</f>
        <v>13500000</v>
      </c>
      <c r="M29" s="11">
        <f>450000*M28</f>
        <v>13500000</v>
      </c>
    </row>
    <row r="30" spans="1:13" x14ac:dyDescent="0.25">
      <c r="A30" s="12"/>
      <c r="B30" s="13"/>
      <c r="C30" s="13"/>
      <c r="D30" s="13"/>
      <c r="E30" s="13"/>
      <c r="F30" s="13"/>
      <c r="G30" s="13"/>
      <c r="H30" s="13"/>
      <c r="I30" s="14"/>
      <c r="J30" s="14"/>
      <c r="K30" s="14"/>
      <c r="L30" s="14"/>
      <c r="M30" s="14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13" x14ac:dyDescent="0.25">
      <c r="A32" s="33" t="s">
        <v>41</v>
      </c>
      <c r="B32" s="33"/>
      <c r="C32" s="33"/>
      <c r="D32" s="33"/>
      <c r="E32" s="33"/>
      <c r="F32" s="33"/>
      <c r="G32" s="33"/>
      <c r="H32" s="33"/>
      <c r="I32" s="1"/>
    </row>
    <row r="33" spans="1:9" x14ac:dyDescent="0.25">
      <c r="A33" s="33" t="s">
        <v>42</v>
      </c>
      <c r="B33" s="33"/>
      <c r="C33" s="33"/>
      <c r="D33" s="33"/>
      <c r="E33" s="33"/>
      <c r="F33" s="33"/>
      <c r="G33" s="33"/>
      <c r="H33" s="33"/>
      <c r="I33" s="1"/>
    </row>
    <row r="34" spans="1:9" x14ac:dyDescent="0.25">
      <c r="A34" s="33" t="s">
        <v>43</v>
      </c>
      <c r="B34" s="33"/>
      <c r="C34" s="33"/>
      <c r="D34" s="33"/>
      <c r="E34" s="33"/>
      <c r="F34" s="33"/>
      <c r="G34" s="33"/>
      <c r="H34" s="33"/>
      <c r="I34" s="1"/>
    </row>
    <row r="35" spans="1:9" x14ac:dyDescent="0.25">
      <c r="A35" s="15" t="s">
        <v>44</v>
      </c>
      <c r="B35" s="15"/>
      <c r="D35" s="16">
        <v>2800</v>
      </c>
      <c r="E35" s="15" t="s">
        <v>45</v>
      </c>
      <c r="F35" s="15"/>
      <c r="G35" s="15"/>
      <c r="H35" s="15"/>
      <c r="I35" s="1"/>
    </row>
    <row r="36" spans="1:9" x14ac:dyDescent="0.25">
      <c r="A36" s="15" t="s">
        <v>46</v>
      </c>
      <c r="B36" s="15"/>
      <c r="C36" s="17">
        <v>0.12</v>
      </c>
      <c r="D36" s="15"/>
      <c r="E36" s="15"/>
      <c r="F36" s="15"/>
      <c r="G36" s="15"/>
      <c r="H36" s="15"/>
      <c r="I36" s="1"/>
    </row>
    <row r="37" spans="1:9" x14ac:dyDescent="0.25">
      <c r="A37" t="s">
        <v>47</v>
      </c>
      <c r="B37" s="9"/>
      <c r="C37" s="9"/>
      <c r="D37" s="9"/>
      <c r="E37" s="9"/>
      <c r="F37" s="9"/>
      <c r="G37" s="9"/>
      <c r="H37" s="9"/>
      <c r="I37" s="1"/>
    </row>
    <row r="38" spans="1:9" x14ac:dyDescent="0.25">
      <c r="A38" s="18" t="s">
        <v>48</v>
      </c>
      <c r="B38" s="9"/>
      <c r="C38" s="9"/>
      <c r="D38" s="9"/>
      <c r="E38" s="9"/>
      <c r="F38" s="9"/>
      <c r="G38" s="9"/>
      <c r="H38" s="9"/>
      <c r="I38" s="1"/>
    </row>
    <row r="39" spans="1:9" x14ac:dyDescent="0.25">
      <c r="A39" s="18" t="s">
        <v>49</v>
      </c>
      <c r="B39" s="9"/>
      <c r="C39" s="9"/>
      <c r="D39" s="9"/>
      <c r="E39" s="9"/>
      <c r="F39" s="9"/>
      <c r="G39" s="9"/>
      <c r="H39" s="9"/>
      <c r="I39" s="1"/>
    </row>
    <row r="40" spans="1:9" x14ac:dyDescent="0.25">
      <c r="A40" s="18" t="s">
        <v>50</v>
      </c>
      <c r="B40" s="9"/>
      <c r="C40" s="9"/>
      <c r="D40" s="9"/>
      <c r="E40" s="9"/>
      <c r="F40" s="9"/>
      <c r="G40" s="9"/>
      <c r="H40" s="9"/>
      <c r="I40" s="1"/>
    </row>
    <row r="41" spans="1:9" x14ac:dyDescent="0.25">
      <c r="A41" t="s">
        <v>51</v>
      </c>
      <c r="B41" s="9"/>
      <c r="C41" s="9"/>
      <c r="D41" s="9"/>
      <c r="E41" s="9"/>
      <c r="F41" s="9"/>
      <c r="G41" s="9"/>
      <c r="H41" s="9"/>
      <c r="I41" s="1"/>
    </row>
    <row r="42" spans="1:9" x14ac:dyDescent="0.25">
      <c r="A42" s="18" t="s">
        <v>52</v>
      </c>
      <c r="B42" s="9">
        <v>90</v>
      </c>
      <c r="C42" s="9"/>
      <c r="D42" s="9"/>
      <c r="E42" s="9"/>
      <c r="F42" s="9"/>
      <c r="G42" s="9"/>
      <c r="H42" s="9"/>
      <c r="I42" s="1"/>
    </row>
    <row r="43" spans="1:9" x14ac:dyDescent="0.25">
      <c r="A43" s="18" t="s">
        <v>53</v>
      </c>
      <c r="B43" s="9">
        <v>70</v>
      </c>
      <c r="C43" s="9"/>
      <c r="D43" s="9"/>
      <c r="E43" s="9"/>
      <c r="F43" s="9"/>
      <c r="G43" s="9"/>
      <c r="H43" s="9"/>
      <c r="I43" s="1"/>
    </row>
    <row r="44" spans="1:9" x14ac:dyDescent="0.25">
      <c r="A44" s="18" t="s">
        <v>54</v>
      </c>
      <c r="B44" s="9">
        <v>50</v>
      </c>
      <c r="C44" s="9"/>
      <c r="D44" s="9"/>
      <c r="E44" s="9"/>
      <c r="F44" s="9"/>
      <c r="G44" s="9"/>
      <c r="H44" s="9"/>
      <c r="I44" s="1"/>
    </row>
    <row r="45" spans="1:9" x14ac:dyDescent="0.25">
      <c r="A45" s="18" t="s">
        <v>55</v>
      </c>
      <c r="B45" s="9">
        <v>75</v>
      </c>
      <c r="C45" s="9"/>
      <c r="D45" s="9"/>
      <c r="E45" s="9"/>
      <c r="F45" s="9"/>
      <c r="G45" s="9"/>
      <c r="H45" s="9"/>
      <c r="I45" s="1"/>
    </row>
    <row r="46" spans="1:9" x14ac:dyDescent="0.25">
      <c r="A46" s="18" t="s">
        <v>56</v>
      </c>
      <c r="B46" s="9">
        <v>100</v>
      </c>
      <c r="C46" s="9"/>
      <c r="D46" s="9"/>
      <c r="E46" s="9"/>
      <c r="F46" s="9"/>
      <c r="G46" s="9"/>
      <c r="H46" s="9"/>
      <c r="I46" s="1"/>
    </row>
    <row r="47" spans="1:9" x14ac:dyDescent="0.25">
      <c r="A47" s="9"/>
      <c r="B47" s="9"/>
      <c r="C47" s="9"/>
      <c r="D47" s="9"/>
      <c r="E47" s="9"/>
      <c r="F47" s="9"/>
      <c r="G47" s="9"/>
      <c r="H47" s="9"/>
      <c r="I47" s="1"/>
    </row>
    <row r="48" spans="1:9" x14ac:dyDescent="0.25">
      <c r="A48" s="34" t="s">
        <v>57</v>
      </c>
      <c r="B48" s="34"/>
      <c r="C48" s="34"/>
      <c r="D48" s="34"/>
      <c r="E48" s="34"/>
      <c r="F48" s="34"/>
      <c r="G48" s="34"/>
      <c r="H48" s="34"/>
      <c r="I48" s="1"/>
    </row>
    <row r="49" spans="1:9" x14ac:dyDescent="0.25">
      <c r="A49" s="3" t="s">
        <v>58</v>
      </c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4" t="s">
        <v>59</v>
      </c>
      <c r="B50" s="4" t="s">
        <v>38</v>
      </c>
      <c r="C50" s="4" t="s">
        <v>60</v>
      </c>
      <c r="D50" s="4" t="s">
        <v>61</v>
      </c>
      <c r="E50" s="4" t="s">
        <v>62</v>
      </c>
      <c r="F50" s="4" t="s">
        <v>63</v>
      </c>
      <c r="G50" s="4" t="s">
        <v>12</v>
      </c>
      <c r="H50" s="1"/>
      <c r="I50" s="1"/>
    </row>
    <row r="51" spans="1:9" x14ac:dyDescent="0.25">
      <c r="A51" s="5" t="s">
        <v>64</v>
      </c>
      <c r="B51" s="5"/>
      <c r="C51" s="5"/>
      <c r="D51" s="5"/>
      <c r="E51" s="5"/>
      <c r="F51" s="5"/>
      <c r="G51" s="5"/>
      <c r="H51" s="1"/>
      <c r="I51" s="1"/>
    </row>
    <row r="52" spans="1:9" x14ac:dyDescent="0.25">
      <c r="A52" s="5" t="s">
        <v>65</v>
      </c>
      <c r="B52" s="5"/>
      <c r="C52" s="5"/>
      <c r="D52" s="5"/>
      <c r="E52" s="5"/>
      <c r="F52" s="5"/>
      <c r="G52" s="5"/>
      <c r="H52" s="1"/>
      <c r="I52" s="1"/>
    </row>
    <row r="53" spans="1:9" x14ac:dyDescent="0.25">
      <c r="A53" s="5" t="s">
        <v>66</v>
      </c>
      <c r="B53" s="5"/>
      <c r="C53" s="5"/>
      <c r="D53" s="5"/>
      <c r="E53" s="5"/>
      <c r="F53" s="5"/>
      <c r="G53" s="5"/>
      <c r="H53" s="1"/>
      <c r="I53" s="1"/>
    </row>
    <row r="54" spans="1:9" x14ac:dyDescent="0.25">
      <c r="A54" s="5" t="s">
        <v>67</v>
      </c>
      <c r="B54" s="5"/>
      <c r="C54" s="5"/>
      <c r="D54" s="5"/>
      <c r="E54" s="5"/>
      <c r="F54" s="5"/>
      <c r="G54" s="5"/>
      <c r="H54" s="1"/>
      <c r="I54" s="1"/>
    </row>
    <row r="55" spans="1:9" x14ac:dyDescent="0.25">
      <c r="A55" s="5" t="s">
        <v>68</v>
      </c>
      <c r="B55" s="5"/>
      <c r="C55" s="5"/>
      <c r="D55" s="5"/>
      <c r="E55" s="5"/>
      <c r="F55" s="5"/>
      <c r="G55" s="5"/>
      <c r="H55" s="1"/>
      <c r="I55" s="1"/>
    </row>
    <row r="56" spans="1:9" x14ac:dyDescent="0.25">
      <c r="A56" s="5" t="s">
        <v>69</v>
      </c>
      <c r="B56" s="5"/>
      <c r="C56" s="5"/>
      <c r="D56" s="5"/>
      <c r="E56" s="5"/>
      <c r="F56" s="5"/>
      <c r="G56" s="5"/>
      <c r="H56" s="1"/>
      <c r="I56" s="1"/>
    </row>
    <row r="57" spans="1:9" x14ac:dyDescent="0.25">
      <c r="A57" s="5" t="s">
        <v>70</v>
      </c>
      <c r="B57" s="5"/>
      <c r="C57" s="5"/>
      <c r="D57" s="5"/>
      <c r="E57" s="5"/>
      <c r="F57" s="5"/>
      <c r="G57" s="5"/>
      <c r="H57" s="1"/>
      <c r="I57" s="1"/>
    </row>
    <row r="58" spans="1:9" x14ac:dyDescent="0.25">
      <c r="A58" s="19" t="s">
        <v>71</v>
      </c>
      <c r="B58" s="19">
        <f t="shared" ref="B58:G58" si="2">SUM(B51:B57)</f>
        <v>0</v>
      </c>
      <c r="C58" s="19">
        <f t="shared" si="2"/>
        <v>0</v>
      </c>
      <c r="D58" s="19">
        <f t="shared" si="2"/>
        <v>0</v>
      </c>
      <c r="E58" s="19">
        <f t="shared" si="2"/>
        <v>0</v>
      </c>
      <c r="F58" s="19">
        <f t="shared" si="2"/>
        <v>0</v>
      </c>
      <c r="G58" s="19">
        <f t="shared" si="2"/>
        <v>0</v>
      </c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ht="21.75" customHeight="1" x14ac:dyDescent="0.25">
      <c r="A60" s="3" t="s">
        <v>72</v>
      </c>
      <c r="B60" s="3"/>
      <c r="C60" s="3"/>
      <c r="D60" s="3"/>
      <c r="E60" s="3"/>
      <c r="F60" s="3"/>
      <c r="G60" s="3"/>
      <c r="H60" s="3"/>
      <c r="I60" s="1"/>
    </row>
    <row r="61" spans="1:9" x14ac:dyDescent="0.25">
      <c r="A61" s="4" t="s">
        <v>59</v>
      </c>
      <c r="B61" s="4" t="s">
        <v>73</v>
      </c>
      <c r="C61" s="20"/>
      <c r="D61" s="1"/>
      <c r="E61" s="1"/>
      <c r="F61" s="1"/>
      <c r="G61" s="1"/>
      <c r="H61" s="1"/>
      <c r="I61" s="1"/>
    </row>
    <row r="62" spans="1:9" x14ac:dyDescent="0.25">
      <c r="A62" s="5" t="s">
        <v>64</v>
      </c>
      <c r="B62" s="5"/>
      <c r="C62" s="21"/>
      <c r="D62" s="1"/>
      <c r="E62" s="1"/>
      <c r="F62" s="1"/>
      <c r="G62" s="1"/>
      <c r="H62" s="1"/>
      <c r="I62" s="1"/>
    </row>
    <row r="63" spans="1:9" x14ac:dyDescent="0.25">
      <c r="A63" s="5" t="s">
        <v>65</v>
      </c>
      <c r="B63" s="5"/>
      <c r="C63" s="21"/>
      <c r="D63" s="1"/>
      <c r="E63" s="1"/>
      <c r="F63" s="1"/>
      <c r="G63" s="1"/>
      <c r="H63" s="1"/>
      <c r="I63" s="1"/>
    </row>
    <row r="64" spans="1:9" x14ac:dyDescent="0.25">
      <c r="A64" s="5" t="s">
        <v>66</v>
      </c>
      <c r="B64" s="5"/>
      <c r="C64" s="21"/>
      <c r="D64" s="1"/>
      <c r="E64" s="1"/>
      <c r="F64" s="1"/>
      <c r="G64" s="1"/>
      <c r="H64" s="1"/>
      <c r="I64" s="1"/>
    </row>
    <row r="65" spans="1:9" x14ac:dyDescent="0.25">
      <c r="A65" s="5" t="s">
        <v>67</v>
      </c>
      <c r="B65" s="5"/>
      <c r="C65" s="21"/>
      <c r="D65" s="1"/>
      <c r="E65" s="1"/>
      <c r="F65" s="1"/>
      <c r="G65" s="1"/>
      <c r="H65" s="1"/>
      <c r="I65" s="1"/>
    </row>
    <row r="66" spans="1:9" x14ac:dyDescent="0.25">
      <c r="A66" s="5" t="s">
        <v>68</v>
      </c>
      <c r="B66" s="5"/>
      <c r="C66" s="21"/>
      <c r="D66" s="1"/>
      <c r="E66" s="1"/>
      <c r="F66" s="1"/>
      <c r="G66" s="1"/>
      <c r="H66" s="1"/>
      <c r="I66" s="1"/>
    </row>
    <row r="67" spans="1:9" x14ac:dyDescent="0.25">
      <c r="A67" s="5" t="s">
        <v>69</v>
      </c>
      <c r="B67" s="5"/>
      <c r="C67" s="21"/>
      <c r="D67" s="1"/>
      <c r="E67" s="1"/>
      <c r="F67" s="1"/>
      <c r="G67" s="1"/>
      <c r="H67" s="1"/>
      <c r="I67" s="1"/>
    </row>
    <row r="68" spans="1:9" x14ac:dyDescent="0.25">
      <c r="A68" s="5" t="s">
        <v>70</v>
      </c>
      <c r="B68" s="5"/>
      <c r="C68" s="21"/>
      <c r="D68" s="1"/>
      <c r="E68" s="1"/>
      <c r="F68" s="1"/>
      <c r="G68" s="1"/>
      <c r="H68" s="1"/>
      <c r="I68" s="1"/>
    </row>
    <row r="69" spans="1:9" x14ac:dyDescent="0.25">
      <c r="A69" s="19" t="s">
        <v>71</v>
      </c>
      <c r="B69" s="19">
        <f>SUM(B62:B68)</f>
        <v>0</v>
      </c>
      <c r="C69" s="20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3" t="s">
        <v>74</v>
      </c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22" t="s">
        <v>75</v>
      </c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22" t="s">
        <v>132</v>
      </c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22" t="s">
        <v>76</v>
      </c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22" t="s">
        <v>77</v>
      </c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22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23" t="s">
        <v>78</v>
      </c>
      <c r="B78" s="24">
        <v>100</v>
      </c>
      <c r="C78" s="24" t="s">
        <v>79</v>
      </c>
      <c r="D78" s="1"/>
      <c r="E78" s="1"/>
      <c r="F78" s="1"/>
      <c r="G78" s="1"/>
      <c r="H78" s="1"/>
      <c r="I78" s="1"/>
    </row>
    <row r="79" spans="1:9" x14ac:dyDescent="0.25">
      <c r="A79" s="23" t="s">
        <v>80</v>
      </c>
      <c r="B79" s="25">
        <v>3900000</v>
      </c>
      <c r="C79" s="24"/>
    </row>
    <row r="80" spans="1:9" x14ac:dyDescent="0.25">
      <c r="A80" s="23" t="s">
        <v>81</v>
      </c>
      <c r="B80" s="24">
        <v>80000</v>
      </c>
      <c r="C80" s="24" t="s">
        <v>82</v>
      </c>
    </row>
    <row r="81" spans="1:9" x14ac:dyDescent="0.25">
      <c r="A81" s="23" t="s">
        <v>83</v>
      </c>
      <c r="B81" s="24">
        <v>75000</v>
      </c>
      <c r="C81" s="24" t="s">
        <v>82</v>
      </c>
    </row>
    <row r="82" spans="1:9" x14ac:dyDescent="0.25">
      <c r="A82" s="23" t="s">
        <v>84</v>
      </c>
      <c r="B82" s="24">
        <v>90000</v>
      </c>
      <c r="C82" s="24" t="s">
        <v>82</v>
      </c>
    </row>
    <row r="83" spans="1:9" x14ac:dyDescent="0.25">
      <c r="A83" s="23" t="s">
        <v>85</v>
      </c>
      <c r="B83" s="24" t="s">
        <v>86</v>
      </c>
    </row>
    <row r="85" spans="1:9" x14ac:dyDescent="0.25">
      <c r="A85" s="26"/>
    </row>
    <row r="87" spans="1:9" x14ac:dyDescent="0.25">
      <c r="A87" s="26" t="s">
        <v>87</v>
      </c>
    </row>
    <row r="88" spans="1:9" x14ac:dyDescent="0.25">
      <c r="A88" s="22" t="s">
        <v>130</v>
      </c>
      <c r="B88" s="50"/>
    </row>
    <row r="89" spans="1:9" x14ac:dyDescent="0.25">
      <c r="A89" t="s">
        <v>126</v>
      </c>
      <c r="B89" s="50">
        <v>40000000</v>
      </c>
    </row>
    <row r="90" spans="1:9" x14ac:dyDescent="0.25">
      <c r="A90" t="s">
        <v>127</v>
      </c>
      <c r="B90" s="50">
        <v>-40000000</v>
      </c>
      <c r="I90" s="1"/>
    </row>
    <row r="91" spans="1:9" x14ac:dyDescent="0.25">
      <c r="A91" t="s">
        <v>128</v>
      </c>
      <c r="B91" s="50">
        <v>20000000</v>
      </c>
      <c r="I91" s="1"/>
    </row>
    <row r="92" spans="1:9" x14ac:dyDescent="0.25">
      <c r="A92" t="s">
        <v>129</v>
      </c>
      <c r="B92" s="50">
        <f>+B91-(B90+B89)</f>
        <v>20000000</v>
      </c>
      <c r="I92" s="1"/>
    </row>
    <row r="93" spans="1:9" x14ac:dyDescent="0.25">
      <c r="B93" s="26"/>
      <c r="C93" s="26"/>
      <c r="D93" s="26"/>
      <c r="E93" s="26"/>
      <c r="F93" s="26"/>
      <c r="G93" s="26"/>
      <c r="H93" s="26"/>
      <c r="I93" s="1"/>
    </row>
    <row r="94" spans="1:9" ht="18.75" customHeight="1" x14ac:dyDescent="0.25">
      <c r="A94" s="22" t="s">
        <v>88</v>
      </c>
      <c r="B94" s="27">
        <v>40000000</v>
      </c>
      <c r="C94" s="22" t="s">
        <v>89</v>
      </c>
      <c r="D94" s="1"/>
      <c r="E94" s="1"/>
      <c r="F94" s="1"/>
      <c r="G94" s="1"/>
      <c r="H94" s="1"/>
      <c r="I94" s="1"/>
    </row>
    <row r="95" spans="1:9" x14ac:dyDescent="0.25">
      <c r="B95" s="30"/>
      <c r="C95" s="30"/>
      <c r="D95" s="30"/>
      <c r="E95" s="30"/>
      <c r="F95" s="30"/>
      <c r="G95" s="30"/>
      <c r="H95" s="30"/>
    </row>
    <row r="96" spans="1:9" x14ac:dyDescent="0.25">
      <c r="B96" s="32"/>
      <c r="C96" s="32"/>
      <c r="D96" s="32"/>
      <c r="E96" s="32"/>
      <c r="F96" s="32"/>
      <c r="G96" s="32"/>
      <c r="H96" s="32"/>
    </row>
    <row r="97" spans="1:8" x14ac:dyDescent="0.25">
      <c r="A97" s="28" t="s">
        <v>90</v>
      </c>
      <c r="B97" s="32"/>
      <c r="C97" s="32"/>
      <c r="D97" s="32"/>
      <c r="E97" s="32"/>
      <c r="F97" s="32"/>
      <c r="G97" s="32"/>
      <c r="H97" s="32"/>
    </row>
    <row r="98" spans="1:8" x14ac:dyDescent="0.25">
      <c r="A98" s="29" t="s">
        <v>91</v>
      </c>
      <c r="B98" s="32"/>
      <c r="C98" s="32"/>
      <c r="D98" s="32"/>
      <c r="E98" s="32"/>
      <c r="F98" s="32"/>
      <c r="G98" s="32"/>
      <c r="H98" s="32"/>
    </row>
    <row r="99" spans="1:8" x14ac:dyDescent="0.25">
      <c r="A99" s="31" t="s">
        <v>92</v>
      </c>
    </row>
    <row r="100" spans="1:8" x14ac:dyDescent="0.25">
      <c r="A100" s="31" t="s">
        <v>93</v>
      </c>
      <c r="B100" s="26"/>
      <c r="C100" s="26"/>
      <c r="D100" s="26"/>
      <c r="E100" s="26"/>
      <c r="F100" s="26"/>
      <c r="G100" s="26"/>
      <c r="H100" s="26"/>
    </row>
    <row r="101" spans="1:8" x14ac:dyDescent="0.25">
      <c r="A101" s="31" t="s">
        <v>94</v>
      </c>
    </row>
    <row r="102" spans="1:8" x14ac:dyDescent="0.25">
      <c r="A102" s="31" t="s">
        <v>95</v>
      </c>
    </row>
  </sheetData>
  <mergeCells count="4">
    <mergeCell ref="A32:H32"/>
    <mergeCell ref="A33:H33"/>
    <mergeCell ref="A34:H34"/>
    <mergeCell ref="A48:H48"/>
  </mergeCells>
  <pageMargins left="0.23622047244094491" right="0.23622047244094491" top="0.74803149606299213" bottom="0.74803149606299213" header="0.31496062992125984" footer="0.31496062992125984"/>
  <pageSetup paperSize="9" scale="66" fitToHeight="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A114-E514-42DE-B59B-F3A37A77F6E2}">
  <dimension ref="A1:G59"/>
  <sheetViews>
    <sheetView topLeftCell="A39" workbookViewId="0">
      <selection activeCell="A50" sqref="A50"/>
    </sheetView>
  </sheetViews>
  <sheetFormatPr baseColWidth="10" defaultRowHeight="15" x14ac:dyDescent="0.25"/>
  <cols>
    <col min="3" max="3" width="21.5703125" customWidth="1"/>
    <col min="4" max="4" width="24.85546875" customWidth="1"/>
  </cols>
  <sheetData>
    <row r="1" spans="1:4" x14ac:dyDescent="0.25">
      <c r="A1" s="3" t="s">
        <v>98</v>
      </c>
    </row>
    <row r="2" spans="1:4" x14ac:dyDescent="0.25">
      <c r="A2" s="4" t="s">
        <v>15</v>
      </c>
      <c r="B2" s="4" t="s">
        <v>99</v>
      </c>
      <c r="C2" s="4" t="s">
        <v>16</v>
      </c>
      <c r="D2" s="4" t="s">
        <v>12</v>
      </c>
    </row>
    <row r="3" spans="1:4" x14ac:dyDescent="0.25">
      <c r="A3" s="35"/>
      <c r="B3" s="35"/>
      <c r="C3" s="35"/>
      <c r="D3" s="35"/>
    </row>
    <row r="4" spans="1:4" x14ac:dyDescent="0.25">
      <c r="A4" s="35"/>
      <c r="B4" s="35"/>
      <c r="C4" s="35"/>
      <c r="D4" s="35"/>
    </row>
    <row r="5" spans="1:4" x14ac:dyDescent="0.25">
      <c r="A5" s="35"/>
      <c r="B5" s="35"/>
      <c r="C5" s="35"/>
      <c r="D5" s="35"/>
    </row>
    <row r="6" spans="1:4" x14ac:dyDescent="0.25">
      <c r="A6" s="35"/>
      <c r="B6" s="35"/>
      <c r="C6" s="35"/>
      <c r="D6" s="35"/>
    </row>
    <row r="8" spans="1:4" x14ac:dyDescent="0.25">
      <c r="A8" t="s">
        <v>100</v>
      </c>
    </row>
    <row r="9" spans="1:4" x14ac:dyDescent="0.25">
      <c r="B9" s="1"/>
      <c r="C9" s="36"/>
      <c r="D9" s="37"/>
    </row>
    <row r="10" spans="1:4" x14ac:dyDescent="0.25">
      <c r="A10" s="1" t="s">
        <v>101</v>
      </c>
      <c r="B10" s="1"/>
      <c r="C10" s="36"/>
      <c r="D10" s="37"/>
    </row>
    <row r="11" spans="1:4" x14ac:dyDescent="0.25">
      <c r="A11" s="38" t="s">
        <v>9</v>
      </c>
      <c r="B11" s="38" t="s">
        <v>102</v>
      </c>
      <c r="C11" s="39"/>
      <c r="D11" s="40"/>
    </row>
    <row r="12" spans="1:4" x14ac:dyDescent="0.25">
      <c r="A12" s="24" t="s">
        <v>38</v>
      </c>
      <c r="B12" s="41">
        <v>0.9</v>
      </c>
      <c r="C12" s="24"/>
      <c r="D12" s="42"/>
    </row>
    <row r="13" spans="1:4" x14ac:dyDescent="0.25">
      <c r="A13" s="24" t="s">
        <v>103</v>
      </c>
      <c r="B13" s="41">
        <v>0.7</v>
      </c>
      <c r="C13" s="24"/>
      <c r="D13" s="42"/>
    </row>
    <row r="14" spans="1:4" x14ac:dyDescent="0.25">
      <c r="A14" s="24" t="s">
        <v>104</v>
      </c>
      <c r="B14" s="41">
        <v>0.5</v>
      </c>
      <c r="C14" s="24"/>
      <c r="D14" s="42"/>
    </row>
    <row r="15" spans="1:4" x14ac:dyDescent="0.25">
      <c r="A15" s="24" t="s">
        <v>105</v>
      </c>
      <c r="B15" s="41">
        <v>0.5</v>
      </c>
      <c r="C15" s="24"/>
      <c r="D15" s="42"/>
    </row>
    <row r="18" spans="1:6" x14ac:dyDescent="0.25">
      <c r="A18" s="1" t="s">
        <v>106</v>
      </c>
    </row>
    <row r="19" spans="1:6" x14ac:dyDescent="0.25">
      <c r="A19" s="4" t="s">
        <v>9</v>
      </c>
      <c r="B19" s="4" t="s">
        <v>99</v>
      </c>
      <c r="C19" s="4" t="s">
        <v>107</v>
      </c>
      <c r="D19" s="4" t="s">
        <v>12</v>
      </c>
    </row>
    <row r="20" spans="1:6" x14ac:dyDescent="0.25">
      <c r="A20" s="5" t="s">
        <v>38</v>
      </c>
      <c r="B20" s="35"/>
      <c r="C20" s="35"/>
      <c r="D20" s="35"/>
    </row>
    <row r="21" spans="1:6" x14ac:dyDescent="0.25">
      <c r="A21" s="5" t="s">
        <v>62</v>
      </c>
      <c r="B21" s="35"/>
      <c r="C21" s="35"/>
      <c r="D21" s="35"/>
    </row>
    <row r="22" spans="1:6" x14ac:dyDescent="0.25">
      <c r="A22" s="5" t="s">
        <v>61</v>
      </c>
      <c r="B22" s="35"/>
      <c r="C22" s="35"/>
      <c r="D22" s="35"/>
    </row>
    <row r="23" spans="1:6" x14ac:dyDescent="0.25">
      <c r="A23" s="5" t="s">
        <v>108</v>
      </c>
      <c r="B23" s="35"/>
      <c r="C23" s="35"/>
      <c r="D23" s="35"/>
    </row>
    <row r="24" spans="1:6" x14ac:dyDescent="0.25">
      <c r="A24" s="43" t="s">
        <v>12</v>
      </c>
      <c r="B24" s="35"/>
      <c r="C24" s="35"/>
      <c r="D24" s="35"/>
    </row>
    <row r="27" spans="1:6" x14ac:dyDescent="0.25">
      <c r="A27" s="3" t="s">
        <v>109</v>
      </c>
      <c r="B27" s="3"/>
      <c r="C27" s="3"/>
      <c r="D27" s="3"/>
      <c r="E27" s="3"/>
      <c r="F27" s="3"/>
    </row>
    <row r="28" spans="1:6" x14ac:dyDescent="0.25">
      <c r="A28" s="1"/>
      <c r="B28" s="1"/>
      <c r="C28" s="1"/>
      <c r="D28" s="36">
        <v>0.12</v>
      </c>
      <c r="E28" s="1"/>
      <c r="F28" s="1"/>
    </row>
    <row r="29" spans="1:6" x14ac:dyDescent="0.25">
      <c r="A29" s="4" t="s">
        <v>9</v>
      </c>
      <c r="B29" s="4" t="s">
        <v>99</v>
      </c>
      <c r="C29" s="4" t="s">
        <v>110</v>
      </c>
      <c r="D29" s="4" t="s">
        <v>111</v>
      </c>
      <c r="E29" s="4" t="s">
        <v>112</v>
      </c>
      <c r="F29" s="4" t="s">
        <v>12</v>
      </c>
    </row>
    <row r="30" spans="1:6" x14ac:dyDescent="0.25">
      <c r="A30" s="35"/>
      <c r="B30" s="35"/>
      <c r="C30" s="35"/>
      <c r="D30" s="35"/>
      <c r="E30" s="35"/>
      <c r="F30" s="35"/>
    </row>
    <row r="31" spans="1:6" x14ac:dyDescent="0.25">
      <c r="A31" s="35"/>
      <c r="B31" s="35"/>
      <c r="C31" s="35"/>
      <c r="D31" s="35"/>
      <c r="E31" s="35"/>
      <c r="F31" s="35"/>
    </row>
    <row r="33" spans="1:7" x14ac:dyDescent="0.25">
      <c r="A33" s="3" t="s">
        <v>113</v>
      </c>
      <c r="B33" s="3"/>
      <c r="C33" s="3"/>
      <c r="D33" s="3"/>
      <c r="E33" s="3"/>
      <c r="F33" s="3"/>
      <c r="G33" s="3"/>
    </row>
    <row r="34" spans="1:7" x14ac:dyDescent="0.25">
      <c r="A34" s="44"/>
      <c r="B34" s="1"/>
      <c r="C34" s="1"/>
      <c r="D34" s="1"/>
      <c r="E34" s="1"/>
      <c r="F34" s="1"/>
      <c r="G34" s="1"/>
    </row>
    <row r="35" spans="1:7" ht="22.5" x14ac:dyDescent="0.25">
      <c r="A35" s="4" t="s">
        <v>9</v>
      </c>
      <c r="B35" s="4" t="s">
        <v>99</v>
      </c>
      <c r="C35" s="4" t="s">
        <v>114</v>
      </c>
      <c r="D35" s="4" t="s">
        <v>12</v>
      </c>
      <c r="E35" s="4" t="s">
        <v>115</v>
      </c>
      <c r="F35" s="4" t="s">
        <v>116</v>
      </c>
      <c r="G35" s="4" t="s">
        <v>117</v>
      </c>
    </row>
    <row r="36" spans="1:7" x14ac:dyDescent="0.25">
      <c r="A36" s="35"/>
      <c r="B36" s="35"/>
      <c r="C36" s="35"/>
      <c r="D36" s="35"/>
      <c r="E36" s="35"/>
      <c r="F36" s="35"/>
      <c r="G36" s="35"/>
    </row>
    <row r="37" spans="1:7" x14ac:dyDescent="0.25">
      <c r="A37" s="35"/>
      <c r="B37" s="35"/>
      <c r="C37" s="35"/>
      <c r="D37" s="35"/>
      <c r="E37" s="35"/>
      <c r="F37" s="35"/>
      <c r="G37" s="35"/>
    </row>
    <row r="39" spans="1:7" x14ac:dyDescent="0.25">
      <c r="A39" t="s">
        <v>118</v>
      </c>
    </row>
    <row r="41" spans="1:7" x14ac:dyDescent="0.25">
      <c r="A41" s="45" t="s">
        <v>119</v>
      </c>
      <c r="B41" s="46"/>
    </row>
    <row r="42" spans="1:7" x14ac:dyDescent="0.25">
      <c r="A42" s="47" t="s">
        <v>120</v>
      </c>
      <c r="B42" s="48"/>
    </row>
    <row r="43" spans="1:7" x14ac:dyDescent="0.25">
      <c r="A43" s="35"/>
      <c r="B43" s="35"/>
    </row>
    <row r="44" spans="1:7" x14ac:dyDescent="0.25">
      <c r="A44" s="35"/>
      <c r="B44" s="35"/>
    </row>
    <row r="45" spans="1:7" x14ac:dyDescent="0.25">
      <c r="A45" s="35"/>
      <c r="B45" s="35"/>
    </row>
    <row r="46" spans="1:7" x14ac:dyDescent="0.25">
      <c r="A46" s="35"/>
      <c r="B46" s="35"/>
    </row>
    <row r="47" spans="1:7" x14ac:dyDescent="0.25">
      <c r="A47" s="35"/>
      <c r="B47" s="35"/>
    </row>
    <row r="49" spans="1:4" x14ac:dyDescent="0.25">
      <c r="A49" s="45" t="s">
        <v>121</v>
      </c>
      <c r="B49" s="49"/>
      <c r="C49" s="46"/>
    </row>
    <row r="50" spans="1:4" x14ac:dyDescent="0.25">
      <c r="A50" s="35"/>
      <c r="B50" s="35"/>
      <c r="C50" s="51" t="s">
        <v>133</v>
      </c>
    </row>
    <row r="51" spans="1:4" x14ac:dyDescent="0.25">
      <c r="A51" s="35"/>
      <c r="B51" s="35"/>
      <c r="C51" s="35" t="s">
        <v>134</v>
      </c>
    </row>
    <row r="52" spans="1:4" x14ac:dyDescent="0.25">
      <c r="A52" s="35"/>
      <c r="B52" s="35"/>
      <c r="C52" s="52" t="s">
        <v>134</v>
      </c>
    </row>
    <row r="55" spans="1:4" x14ac:dyDescent="0.25">
      <c r="A55" t="s">
        <v>131</v>
      </c>
    </row>
    <row r="56" spans="1:4" x14ac:dyDescent="0.25">
      <c r="C56" t="s">
        <v>122</v>
      </c>
      <c r="D56" t="s">
        <v>123</v>
      </c>
    </row>
    <row r="57" spans="1:4" x14ac:dyDescent="0.25">
      <c r="A57" t="s">
        <v>124</v>
      </c>
      <c r="B57" s="50">
        <v>20000000</v>
      </c>
      <c r="C57" s="50"/>
      <c r="D57" s="50"/>
    </row>
    <row r="58" spans="1:4" x14ac:dyDescent="0.25">
      <c r="A58" t="s">
        <v>125</v>
      </c>
      <c r="B58" s="50">
        <v>40000000</v>
      </c>
      <c r="C58" s="50"/>
      <c r="D58" s="50"/>
    </row>
    <row r="59" spans="1:4" x14ac:dyDescent="0.25">
      <c r="B59" s="50"/>
      <c r="C59" s="50"/>
      <c r="D59" s="50"/>
    </row>
  </sheetData>
  <mergeCells count="3">
    <mergeCell ref="A41:B41"/>
    <mergeCell ref="A42:B42"/>
    <mergeCell ref="A49:C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TP Valuaciones y venta y reempl</vt:lpstr>
      <vt:lpstr>RESOLUCIÓN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2025-06-11T21:20:32Z</dcterms:created>
  <dcterms:modified xsi:type="dcterms:W3CDTF">2025-06-12T00:42:01Z</dcterms:modified>
</cp:coreProperties>
</file>