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uario\Desktop\UTN RECONQUISTA 26\"/>
    </mc:Choice>
  </mc:AlternateContent>
  <xr:revisionPtr revIDLastSave="0" documentId="8_{916A0C81-63F6-4934-B6AA-CE60E2C0D6B1}" xr6:coauthVersionLast="47" xr6:coauthVersionMax="47" xr10:uidLastSave="{00000000-0000-0000-0000-000000000000}"/>
  <bookViews>
    <workbookView xWindow="-120" yWindow="-120" windowWidth="20730" windowHeight="11040" xr2:uid="{00000000-000D-0000-FFFF-FFFF00000000}"/>
  </bookViews>
  <sheets>
    <sheet name="LMC" sheetId="1" r:id="rId1"/>
    <sheet name="NAM" sheetId="2" r:id="rId2"/>
    <sheet name="Resumen_Docente" sheetId="3" r:id="rId3"/>
    <sheet name="NAM_Mejorado" sheetId="4" r:id="rId4"/>
    <sheet name="LMC_Mejorado" sheetId="5" r:id="rId5"/>
    <sheet name="Matriz_Medidas" sheetId="6" r:id="rId6"/>
    <sheet name="Instrucciones_Carga"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5" l="1"/>
  <c r="B18" i="5"/>
  <c r="B20" i="5" s="1"/>
  <c r="B22" i="5" s="1"/>
  <c r="B26" i="4"/>
  <c r="B23" i="4"/>
  <c r="B20" i="4"/>
  <c r="B18" i="4"/>
  <c r="B19" i="4" s="1"/>
  <c r="E23" i="2"/>
  <c r="F23" i="2" s="1"/>
  <c r="B16" i="2"/>
  <c r="D16" i="2" s="1"/>
  <c r="D15" i="2"/>
  <c r="F10" i="2"/>
  <c r="F9" i="2"/>
  <c r="J47" i="1"/>
  <c r="H45" i="1"/>
  <c r="J43" i="1"/>
  <c r="H43" i="1"/>
  <c r="J41" i="1"/>
  <c r="H41" i="1"/>
  <c r="H47" i="1" s="1"/>
  <c r="B21" i="4" l="1"/>
  <c r="B19" i="5"/>
  <c r="B24" i="4" l="1"/>
  <c r="B25" i="4" s="1"/>
  <c r="B22" i="4"/>
</calcChain>
</file>

<file path=xl/sharedStrings.xml><?xml version="1.0" encoding="utf-8"?>
<sst xmlns="http://schemas.openxmlformats.org/spreadsheetml/2006/main" count="580" uniqueCount="442">
  <si>
    <t>Nº</t>
  </si>
  <si>
    <t>PESO REAL DE LA CARGA</t>
  </si>
  <si>
    <t>2 DATOS PARA EL CALCULO DE PESO ACEPTABLE</t>
  </si>
  <si>
    <t>2. 1</t>
  </si>
  <si>
    <t xml:space="preserve">PESO TEORICO RECOMENDADO EN FUNCION DE LA ZONA DE MANIPULACIÓN </t>
  </si>
  <si>
    <t>FACTOR DE CORRECIÓN</t>
  </si>
  <si>
    <t>2.2</t>
  </si>
  <si>
    <t>DESPLAZAMIENTO VERTICAL</t>
  </si>
  <si>
    <t>HASTA 25 CM</t>
  </si>
  <si>
    <t>HASTA 50 CM</t>
  </si>
  <si>
    <t>HASTA 100 CM</t>
  </si>
  <si>
    <t>HASTA 175 CM</t>
  </si>
  <si>
    <t>MÁS DE 175 CM</t>
  </si>
  <si>
    <t>2.3</t>
  </si>
  <si>
    <t>GIRO DEL TRONCO</t>
  </si>
  <si>
    <t>2.4</t>
  </si>
  <si>
    <t>TIPO DE AGARRE</t>
  </si>
  <si>
    <t>DURACIÓN DE LA MANIPULACIÓN</t>
  </si>
  <si>
    <t>Menor o igual a 1 hora por día.</t>
  </si>
  <si>
    <t>Mayor a 1 hora y menor o igual a 2 horas por día.</t>
  </si>
  <si>
    <t>Mayor a 2 horas y menor o igual a 8 horas por día.</t>
  </si>
  <si>
    <t>2.5</t>
  </si>
  <si>
    <t>FRECUENCIA DE MANIPULACIÓN</t>
  </si>
  <si>
    <t>≤ 1h/día</t>
  </si>
  <si>
    <t>&gt; 1h y ≤ 2h</t>
  </si>
  <si>
    <t>&gt; 2h y ≤ 8h</t>
  </si>
  <si>
    <t>1 vez cada 5 minutos</t>
  </si>
  <si>
    <t>1.00</t>
  </si>
  <si>
    <t>0.95</t>
  </si>
  <si>
    <t>0.85</t>
  </si>
  <si>
    <t>1 vez por minuto</t>
  </si>
  <si>
    <t>0.94</t>
  </si>
  <si>
    <t>0.88</t>
  </si>
  <si>
    <t>0.75</t>
  </si>
  <si>
    <t>4 veces por minuto</t>
  </si>
  <si>
    <t>0.84</t>
  </si>
  <si>
    <t>0.72</t>
  </si>
  <si>
    <t>0.45</t>
  </si>
  <si>
    <t>9 veces por minuto</t>
  </si>
  <si>
    <t>0.52</t>
  </si>
  <si>
    <t>0.30</t>
  </si>
  <si>
    <t>0.00</t>
  </si>
  <si>
    <t>12 veces por minuto</t>
  </si>
  <si>
    <t>0.37</t>
  </si>
  <si>
    <t>&gt; 15 veces por minuto</t>
  </si>
  <si>
    <t>3.0</t>
  </si>
  <si>
    <t>PESO TOTAL TRANSPORTADO DIARIAMENTE</t>
  </si>
  <si>
    <t>KG</t>
  </si>
  <si>
    <t>CALCULO DEL PESO ACEPTABLE</t>
  </si>
  <si>
    <t>PESO TEORICO</t>
  </si>
  <si>
    <t>DESPLAZAMIENTO</t>
  </si>
  <si>
    <t>4.0</t>
  </si>
  <si>
    <t>DISTANCIA DE TRANSPORTE</t>
  </si>
  <si>
    <t>M</t>
  </si>
  <si>
    <t>F.C, GIRO</t>
  </si>
  <si>
    <t>F.C. AGARRE</t>
  </si>
  <si>
    <t>HASTA 10 M</t>
  </si>
  <si>
    <t>10,000 KG</t>
  </si>
  <si>
    <t>MÁS DE 10 M</t>
  </si>
  <si>
    <t>6.000 KG</t>
  </si>
  <si>
    <t>F.C. M</t>
  </si>
  <si>
    <t>PESO ACEPTABLE</t>
  </si>
  <si>
    <t>PESO REAL</t>
  </si>
  <si>
    <r>
      <t xml:space="preserve">el </t>
    </r>
    <r>
      <rPr>
        <b/>
        <sz val="12"/>
        <color theme="1"/>
        <rFont val="Calibri"/>
        <family val="2"/>
        <scheme val="minor"/>
      </rPr>
      <t>Peso Teórico</t>
    </r>
    <r>
      <rPr>
        <sz val="12"/>
        <color theme="1"/>
        <rFont val="Calibri"/>
        <family val="2"/>
        <scheme val="minor"/>
      </rPr>
      <t xml:space="preserve"> como el máximo peso que es recomendable manipular en condiciones ideales considerando la posición de la carga. Tras considerar las condiciones específicas de la manipulación obtiene el Peso aceptable. Debe compararse el </t>
    </r>
    <r>
      <rPr>
        <b/>
        <sz val="12"/>
        <color theme="1"/>
        <rFont val="Calibri"/>
        <family val="2"/>
        <scheme val="minor"/>
      </rPr>
      <t>Peso Aceptable</t>
    </r>
    <r>
      <rPr>
        <sz val="12"/>
        <color theme="1"/>
        <rFont val="Calibri"/>
        <family val="2"/>
        <scheme val="minor"/>
      </rPr>
      <t xml:space="preserve"> obtenido con el peso real de la carga.</t>
    </r>
  </si>
  <si>
    <t>Nivel de actividad manual /Res 295/2003</t>
  </si>
  <si>
    <t>TAREA</t>
  </si>
  <si>
    <t>SECTOR</t>
  </si>
  <si>
    <t>PUESTO DE TRABAJO</t>
  </si>
  <si>
    <t>DATOS</t>
  </si>
  <si>
    <t>Frecuencia de movimientos por segmento -                                    ESFUERZO O SOBRE ESFUERZO</t>
  </si>
  <si>
    <t>CICLOS DE ACTIVIDAD EN S</t>
  </si>
  <si>
    <t>MOVIMIENTOS</t>
  </si>
  <si>
    <t>RESULTANTE CON MOVIMIENTO Y ESFUERZO CON AMBAS MANOS</t>
  </si>
  <si>
    <t>movimientos por segundo</t>
  </si>
  <si>
    <t>Ciclo de ocupación</t>
  </si>
  <si>
    <t>El trabajador realiza esta actividad durante el</t>
  </si>
  <si>
    <t>% de su jornada laboral</t>
  </si>
  <si>
    <t>lo que equivale a unas</t>
  </si>
  <si>
    <t>Convertir H x  M</t>
  </si>
  <si>
    <t>MINUTOS</t>
  </si>
  <si>
    <t>Calcular el % de la jornada</t>
  </si>
  <si>
    <t>x</t>
  </si>
  <si>
    <t>CONVERTIR</t>
  </si>
  <si>
    <t>Convertir los minutos a horas y minutos</t>
  </si>
  <si>
    <t>(+)</t>
  </si>
  <si>
    <t>Resultado</t>
  </si>
  <si>
    <t>Nivel de actividad manual</t>
  </si>
  <si>
    <t>Se calcula el % de ocupación física:</t>
  </si>
  <si>
    <t>SE multiplica la frecuencia del movimiento por el ciclo de ocupación</t>
  </si>
  <si>
    <t>FRECUENCIA</t>
  </si>
  <si>
    <t>JORNADA DE TIEMPO</t>
  </si>
  <si>
    <t>Valor determinado</t>
  </si>
  <si>
    <t>Alternativa de cálculo.</t>
  </si>
  <si>
    <t>NAM</t>
  </si>
  <si>
    <t>Fuerza pico determinada por la tabla de Borg</t>
  </si>
  <si>
    <t>Nivel de actividad resultante</t>
  </si>
  <si>
    <t>De seguridad</t>
  </si>
  <si>
    <t xml:space="preserve">La calificación es verde </t>
  </si>
  <si>
    <t>De riesgo</t>
  </si>
  <si>
    <t>La calificación es amarilla</t>
  </si>
  <si>
    <t>De peligro de lesión musculoesquelética</t>
  </si>
  <si>
    <t>La calificación es roja</t>
  </si>
  <si>
    <t>ACTIVIDAD PRÁCTICA – RELACIÓN POWER / EXCEL NAM Y LMC</t>
  </si>
  <si>
    <t>Método</t>
  </si>
  <si>
    <t>Base normativa</t>
  </si>
  <si>
    <t>Qué evalúa</t>
  </si>
  <si>
    <t>Cuándo aplica</t>
  </si>
  <si>
    <t>Datos mínimos</t>
  </si>
  <si>
    <t>Salida del Excel</t>
  </si>
  <si>
    <t>Decisión técnica</t>
  </si>
  <si>
    <t>Medidas esperadas</t>
  </si>
  <si>
    <t>Res. MTEySS 295/03 + Protocolo SRT 886/15</t>
  </si>
  <si>
    <t>Nivel de actividad manual y fuerza pico de mano</t>
  </si>
  <si>
    <t>Monotareas de 4 h o más con movimientos repetitivos de mano, muñeca y antebrazo</t>
  </si>
  <si>
    <t>Ciclo, esfuerzos, tiempo efectivo, % jornada, Borg, mano evaluada</t>
  </si>
  <si>
    <t>Frecuencia, esfuerzos/min, ciclo de ocupación, Borg e interpretación</t>
  </si>
  <si>
    <t>Tolerable / moderadamente tolerable / no tolerable según combinación de repetición y fuerza</t>
  </si>
  <si>
    <t>Pausas, rotación, rediseño de herramientas, reducción de fuerza, mejora de agarres</t>
  </si>
  <si>
    <t>LMC</t>
  </si>
  <si>
    <t>Levantamiento manual de cargas y peso aceptable</t>
  </si>
  <si>
    <t>Levantamiento/descenso manual de cargas sin transporte o con manipulación asociada</t>
  </si>
  <si>
    <t>Peso real, peso teórico, desplazamiento, giro, agarre, frecuencia, duración</t>
  </si>
  <si>
    <t>Peso aceptable e índice peso real/peso aceptable</t>
  </si>
  <si>
    <t>Si peso real supera peso aceptable: requiere intervención</t>
  </si>
  <si>
    <t>Mesa elevadora, rodillos, reducción de peso, mejora de layout, evitar giro, ayudas mecánicas</t>
  </si>
  <si>
    <t>Gestión</t>
  </si>
  <si>
    <t>Res. SRT 886/15</t>
  </si>
  <si>
    <t>Identificación, evaluación, medidas y seguimiento</t>
  </si>
  <si>
    <t>Toda evaluación ergonómica con factores presuntos</t>
  </si>
  <si>
    <t>Planilla 1, Planilla 2, informe, Planilla 3, Planilla 4</t>
  </si>
  <si>
    <t>Matriz de resultados y plan de acción</t>
  </si>
  <si>
    <t>Priorizar puestos con mayor riesgo, molestias o ausentismo</t>
  </si>
  <si>
    <t>Medidas de ingeniería + administrativas + capacitación + seguimiento</t>
  </si>
  <si>
    <t>Uso didáctico sugerido</t>
  </si>
  <si>
    <t>1) Leer el caso del Power</t>
  </si>
  <si>
    <t>2) Cargar datos en celdas amarillas</t>
  </si>
  <si>
    <t>3) Leer resultado</t>
  </si>
  <si>
    <t>4) Proponer mejora</t>
  </si>
  <si>
    <t>5) Discutir medida de ingeniería</t>
  </si>
  <si>
    <t>6) Discutir medida administrativa</t>
  </si>
  <si>
    <t>7) Definir seguimiento</t>
  </si>
  <si>
    <t>Observación técnica</t>
  </si>
  <si>
    <t>El Excel original tiene relación directa con el Power porque usa los mismos ejemplos: 18 segundos, 8 esfuerzos, 60% de jornada para NAM; y peso real/peso aceptable para LMC. La mejora principal es ordenar los campos de entrada, automatizar la interpretación y vincular el resultado con medidas preventivas/correctivas.</t>
  </si>
  <si>
    <t>Advertencia didáctica</t>
  </si>
  <si>
    <t>El resultado simplificado sirve para formación. En informes profesionales debe completarse con observación de puesto, registro de tarea, participación de trabajadores, evidencia y criterio profesional con conocimiento en ergonomía.</t>
  </si>
  <si>
    <t>Enfoque de clase</t>
  </si>
  <si>
    <t>No enseñar sólo el cálculo: enseñar el razonamiento ergonómico. Identificar, evaluar, interpretar, intervenir y hacer seguimiento.</t>
  </si>
  <si>
    <t>NAM – Nivel de Actividad Manual (actividad práctica)</t>
  </si>
  <si>
    <t>Campo</t>
  </si>
  <si>
    <t>Dato / resultado</t>
  </si>
  <si>
    <t>Unidad</t>
  </si>
  <si>
    <t>Observación docente</t>
  </si>
  <si>
    <t>Borg</t>
  </si>
  <si>
    <t>Interpretación Borg</t>
  </si>
  <si>
    <t>Indicador</t>
  </si>
  <si>
    <t>Qué modificar / completar</t>
  </si>
  <si>
    <t>Tarea</t>
  </si>
  <si>
    <t>Clasificación y empaque de piezas pequeñas</t>
  </si>
  <si>
    <t>Describir tarea real observada</t>
  </si>
  <si>
    <t>Ausencia de esfuerzo</t>
  </si>
  <si>
    <t>🟨 CARGAR</t>
  </si>
  <si>
    <t>Describir tarea real observada.</t>
  </si>
  <si>
    <t>Sector</t>
  </si>
  <si>
    <t>Producción / empaque</t>
  </si>
  <si>
    <t>Completar según caso</t>
  </si>
  <si>
    <t>Muy bajo, apenas perceptible</t>
  </si>
  <si>
    <t>Completar sector o área.</t>
  </si>
  <si>
    <t>Puesto de trabajo</t>
  </si>
  <si>
    <t>Operario de selección y embalaje</t>
  </si>
  <si>
    <t>Puesto testigo o trabajador evaluado</t>
  </si>
  <si>
    <t>Muy débil</t>
  </si>
  <si>
    <t>Completar puesto testigo o trabajador.</t>
  </si>
  <si>
    <t>Duración del ciclo</t>
  </si>
  <si>
    <t>segundos</t>
  </si>
  <si>
    <t>Tiempo de un ciclo completo</t>
  </si>
  <si>
    <t>Débil / ligero</t>
  </si>
  <si>
    <t>Cronometrar ciclo completo.</t>
  </si>
  <si>
    <t>Acciones con esfuerzo</t>
  </si>
  <si>
    <t>acciones/ciclo</t>
  </si>
  <si>
    <t>Acciones técnicas con fuerza o sobreesfuerzo</t>
  </si>
  <si>
    <t>Moderado / regular</t>
  </si>
  <si>
    <t>Contar acciones técnicas con esfuerzo.</t>
  </si>
  <si>
    <t>Jornada laboral</t>
  </si>
  <si>
    <t>horas</t>
  </si>
  <si>
    <t>Duración de referencia</t>
  </si>
  <si>
    <t>Algo fuerte</t>
  </si>
  <si>
    <t>Indicar jornada laboral de referencia.</t>
  </si>
  <si>
    <t>Tiempo efectivo en tarea</t>
  </si>
  <si>
    <t>Exposición real a la tarea</t>
  </si>
  <si>
    <t>Fuerte</t>
  </si>
  <si>
    <t>Indicar tiempo efectivo en esta tarea.</t>
  </si>
  <si>
    <t>Fuerza pico Borg</t>
  </si>
  <si>
    <t>0 a 10</t>
  </si>
  <si>
    <t>Consultar al trabajador y observar</t>
  </si>
  <si>
    <t>🟧 CARGAR CON CRITERIO</t>
  </si>
  <si>
    <t>Consultar Borg al trabajador y validar por observación.</t>
  </si>
  <si>
    <t>Mano evaluada</t>
  </si>
  <si>
    <t>Derecha</t>
  </si>
  <si>
    <t>Si difiere, evaluar cada mano</t>
  </si>
  <si>
    <t>Muy fuerte</t>
  </si>
  <si>
    <t>Indicar mano evaluada. Si difiere, evaluar ambas.</t>
  </si>
  <si>
    <t>Extremadamente fuerte</t>
  </si>
  <si>
    <t>Fórmula</t>
  </si>
  <si>
    <t>Lectura didáctica</t>
  </si>
  <si>
    <t>Esfuerzos por segundo</t>
  </si>
  <si>
    <t>esf/s</t>
  </si>
  <si>
    <t>Acciones con esfuerzo / duración del ciclo</t>
  </si>
  <si>
    <t>🟩 AUTOMÁTICO</t>
  </si>
  <si>
    <t>No modificar: fórmula.</t>
  </si>
  <si>
    <t>Esfuerzos por minuto</t>
  </si>
  <si>
    <t>esf/min</t>
  </si>
  <si>
    <t>Permite visualizar repetitividad</t>
  </si>
  <si>
    <t>% de jornada en tarea</t>
  </si>
  <si>
    <t>%</t>
  </si>
  <si>
    <t>Tiempo efectivo / jornada</t>
  </si>
  <si>
    <t>Ciclo de ocupación estimado</t>
  </si>
  <si>
    <t>Frecuencia por segundo × proporción de jornada × 100</t>
  </si>
  <si>
    <t>Clasificación por ocupación</t>
  </si>
  <si>
    <t>Bajo / moderado / medio / alto</t>
  </si>
  <si>
    <t>Criterio de validez temporal</t>
  </si>
  <si>
    <t>La Res. 295/03 considera monotareas de 4 h o más</t>
  </si>
  <si>
    <t>Resultado didáctico</t>
  </si>
  <si>
    <t>Combinación de repetición + fuerza Borg</t>
  </si>
  <si>
    <t>Decisión de intervención</t>
  </si>
  <si>
    <t>Define si requiere medidas</t>
  </si>
  <si>
    <t>Medidas sugeridas</t>
  </si>
  <si>
    <t>Pausas, rotación, rediseño de herramienta, agarre, altura</t>
  </si>
  <si>
    <t>Preguntas para los alumnos</t>
  </si>
  <si>
    <t>1</t>
  </si>
  <si>
    <t>¿La tarea es monotarea? ¿Supera 4 horas?</t>
  </si>
  <si>
    <t>2</t>
  </si>
  <si>
    <t>¿Qué mano debe evaluarse si el esfuerzo no es igual?</t>
  </si>
  <si>
    <t>3</t>
  </si>
  <si>
    <t>¿Qué medidas de ingeniería serían más sólidas que sólo capacitar?</t>
  </si>
  <si>
    <t>4</t>
  </si>
  <si>
    <t>¿Qué evidencia debería adjuntarse en un informe profesional?</t>
  </si>
  <si>
    <t>LEYENDA</t>
  </si>
  <si>
    <t>🟨 Cargar dato</t>
  </si>
  <si>
    <t>🟧 Dato crítico</t>
  </si>
  <si>
    <t>🟩 Resultado automático</t>
  </si>
  <si>
    <t>🔒 No tocar fórmulas</t>
  </si>
  <si>
    <t>LMC – Levantamiento Manual de Cargas (actividad práctica)</t>
  </si>
  <si>
    <t>Factor</t>
  </si>
  <si>
    <t>Valor</t>
  </si>
  <si>
    <t>Puesto</t>
  </si>
  <si>
    <t>Operario de carga manual</t>
  </si>
  <si>
    <t>Desplazamiento vertical</t>
  </si>
  <si>
    <t>Completar puesto evaluado.</t>
  </si>
  <si>
    <t>Levantar cajas desde pallet bajo a mesa/cinta</t>
  </si>
  <si>
    <t>Describir ciclo real</t>
  </si>
  <si>
    <t>Giro de tronco</t>
  </si>
  <si>
    <t>Describir la tarea real.</t>
  </si>
  <si>
    <t>Peso real de la carga</t>
  </si>
  <si>
    <t>kg</t>
  </si>
  <si>
    <t>Dato medido o declarado</t>
  </si>
  <si>
    <t>Tipo de agarre</t>
  </si>
  <si>
    <t>🟧 CARGAR MEDIDO</t>
  </si>
  <si>
    <t>Pesar la carga o tomar dato confiable.</t>
  </si>
  <si>
    <t>Peso teórico recomendado</t>
  </si>
  <si>
    <t>Según zona de manipulación</t>
  </si>
  <si>
    <t>Frecuencia</t>
  </si>
  <si>
    <t>Seleccionar peso teórico según zona de manipulación.</t>
  </si>
  <si>
    <t>factor</t>
  </si>
  <si>
    <t>Ej.: hasta 50 cm</t>
  </si>
  <si>
    <t>🟧 CARGAR FACTOR</t>
  </si>
  <si>
    <t>Tomar factor según desplazamiento vertical.</t>
  </si>
  <si>
    <t>Ej.: giro aproximado 45°</t>
  </si>
  <si>
    <t>Tomar factor según giro del tronco.</t>
  </si>
  <si>
    <t>Bueno / regular / malo</t>
  </si>
  <si>
    <t>Tomar factor según agarre.</t>
  </si>
  <si>
    <t>Frecuencia de manipulación</t>
  </si>
  <si>
    <t>Ej.: 1 vez/min o criterio de tabla</t>
  </si>
  <si>
    <t>Tomar factor según frecuencia.</t>
  </si>
  <si>
    <t>Duración de manipulación</t>
  </si>
  <si>
    <t>minutos</t>
  </si>
  <si>
    <t>Tiempo continuo</t>
  </si>
  <si>
    <t>Medir duración continua.</t>
  </si>
  <si>
    <t>Distancia horizontal</t>
  </si>
  <si>
    <t>cm</t>
  </si>
  <si>
    <t>A mayor distancia, mayor momento lumbar</t>
  </si>
  <si>
    <t>Medir distancia horizontal al cuerpo.</t>
  </si>
  <si>
    <t>Altura inicial</t>
  </si>
  <si>
    <t>Pallet bajo</t>
  </si>
  <si>
    <t>Medir altura inicial.</t>
  </si>
  <si>
    <t>Altura final</t>
  </si>
  <si>
    <t>Mesa/cinta de despacho</t>
  </si>
  <si>
    <t>Medir altura final.</t>
  </si>
  <si>
    <t>Lectura técnica</t>
  </si>
  <si>
    <t>Peso aceptable</t>
  </si>
  <si>
    <t>Peso teórico × factores de corrección</t>
  </si>
  <si>
    <t>Índice de exigencia</t>
  </si>
  <si>
    <t>relación</t>
  </si>
  <si>
    <t>Peso real / peso aceptable</t>
  </si>
  <si>
    <t>Compara peso real con peso aceptable</t>
  </si>
  <si>
    <t>Factores agravantes</t>
  </si>
  <si>
    <t>Baja altura, giro, distancia, frecuencia, agarre</t>
  </si>
  <si>
    <t>No alcanza sólo con capacitación si el diseño del puesto es deficiente</t>
  </si>
  <si>
    <t>Medida de ingeniería 1</t>
  </si>
  <si>
    <t>Elevar pallet con mesa tijera / plataforma</t>
  </si>
  <si>
    <t>Reduce flexión lumbar</t>
  </si>
  <si>
    <t>⬜ COMPLETAR</t>
  </si>
  <si>
    <t>Puede ajustarse según medida propuesta.</t>
  </si>
  <si>
    <t>Medida de ingeniería 2</t>
  </si>
  <si>
    <t>Usar rodillos o cinta para movimiento horizontal</t>
  </si>
  <si>
    <t>Reduce levantamiento</t>
  </si>
  <si>
    <t>Medida administrativa</t>
  </si>
  <si>
    <t>Rotación, pausas y reducción de frecuencia</t>
  </si>
  <si>
    <t>Complementaria, no reemplaza rediseño</t>
  </si>
  <si>
    <t>Puede ajustarse según organización.</t>
  </si>
  <si>
    <t>¿Por qué el peso real no debe analizarse solo?</t>
  </si>
  <si>
    <t>¿Qué variable empeora más: distancia al cuerpo, giro o frecuencia?</t>
  </si>
  <si>
    <t>¿Qué medida de ingeniería aplicarían primero?</t>
  </si>
  <si>
    <t>¿Cómo se documentaría el seguimiento en Planilla 4?</t>
  </si>
  <si>
    <t>🟧 Dato crítico o factor</t>
  </si>
  <si>
    <t>⬜ Completar medida</t>
  </si>
  <si>
    <t>MATRIZ DE MEDIDAS PREVENTIVAS Y CORRECTIVAS – NAM / LMC</t>
  </si>
  <si>
    <t>Factor detectado</t>
  </si>
  <si>
    <t>Nivel</t>
  </si>
  <si>
    <t>Medida de ingeniería</t>
  </si>
  <si>
    <t>Responsable</t>
  </si>
  <si>
    <t>Plazo</t>
  </si>
  <si>
    <t>Seguimiento</t>
  </si>
  <si>
    <t>Movimientos repetitivos + Borg 4</t>
  </si>
  <si>
    <t>Moderadamente tolerable</t>
  </si>
  <si>
    <t>Rediseñar bandeja, altura, agarre y apoyo de pieza</t>
  </si>
  <si>
    <t>Pausas cortas, rotación y alternancia de tareas</t>
  </si>
  <si>
    <t>HyS / Producción</t>
  </si>
  <si>
    <t>30 días</t>
  </si>
  <si>
    <t>Reevaluar NAM y síntomas</t>
  </si>
  <si>
    <t>Esfuerzo manual sostenido</t>
  </si>
  <si>
    <t>Medio</t>
  </si>
  <si>
    <t>Herramienta específica, reducción de fuerza, apoyo de mano</t>
  </si>
  <si>
    <t>Capacitación sobre síntomas tempranos</t>
  </si>
  <si>
    <t>HyS / Supervisión</t>
  </si>
  <si>
    <t>Entrevista + observación</t>
  </si>
  <si>
    <t>Peso real supera peso aceptable</t>
  </si>
  <si>
    <t>No tolerable</t>
  </si>
  <si>
    <t>Mesa tijera, rodillos, cinta, plataforma o ayuda mecánica</t>
  </si>
  <si>
    <t>Reducir frecuencia y dividir carga</t>
  </si>
  <si>
    <t>Producción / Mantenimiento</t>
  </si>
  <si>
    <t>15-30 días</t>
  </si>
  <si>
    <t>Recalcular peso aceptable</t>
  </si>
  <si>
    <t>Giro de tronco y baja altura</t>
  </si>
  <si>
    <t>Alto</t>
  </si>
  <si>
    <t>Modificar layout para carga frontal y elevar pallet</t>
  </si>
  <si>
    <t>Orden de trabajo: evitar giros, trabajo de frente</t>
  </si>
  <si>
    <t>Mantenimiento / Producción</t>
  </si>
  <si>
    <t>15 días</t>
  </si>
  <si>
    <t>Observación en campo</t>
  </si>
  <si>
    <t>Falta de seguimiento</t>
  </si>
  <si>
    <t>Crítico</t>
  </si>
  <si>
    <t>Estandarizar registro y tablero de mejoras</t>
  </si>
  <si>
    <t>Reunión de comisión de ergonomía</t>
  </si>
  <si>
    <t>Dirección / HyS</t>
  </si>
  <si>
    <t>Mensual</t>
  </si>
  <si>
    <t>Planilla 4 / acta</t>
  </si>
  <si>
    <t>🟨 En esta hoja se deben completar o ajustar las medidas reales de intervención: responsable, plazo y seguimiento. La matriz convierte el cálculo en plan de acción preventivo/correctivo.</t>
  </si>
  <si>
    <t>GUÍA DE CARGA – QUÉ MODIFICAR Y QUÉ NO TOCAR</t>
  </si>
  <si>
    <t>Color / marca</t>
  </si>
  <si>
    <t>Significado</t>
  </si>
  <si>
    <t>Dónde aparece</t>
  </si>
  <si>
    <t>Qué debe hacer el docente/alumno</t>
  </si>
  <si>
    <t>Ejemplo de dato</t>
  </si>
  <si>
    <t>Fuente del dato</t>
  </si>
  <si>
    <t>Control</t>
  </si>
  <si>
    <t>Observación</t>
  </si>
  <si>
    <t>🟨 CARGAR / MODIFICAR</t>
  </si>
  <si>
    <t>Dato de entrada del caso práctico</t>
  </si>
  <si>
    <t>NAM_Mejorado y LMC_Mejorado</t>
  </si>
  <si>
    <t>Reemplazar por el dato real observado o medido</t>
  </si>
  <si>
    <t>Duración del ciclo = 18 s; peso = 18 kg</t>
  </si>
  <si>
    <t>Observación, cronómetro, balanza, entrevista</t>
  </si>
  <si>
    <t>Verificar unidades</t>
  </si>
  <si>
    <t>Son las celdas principales para practicar.</t>
  </si>
  <si>
    <t>Resultado calculado por fórmula</t>
  </si>
  <si>
    <t>Zona de resultados</t>
  </si>
  <si>
    <t>No escribir encima; se recalcula al cambiar datos amarillos</t>
  </si>
  <si>
    <t>Esfuerzos/min; peso aceptable; índice</t>
  </si>
  <si>
    <t>Fórmula del Excel</t>
  </si>
  <si>
    <t>No borrar fórmula</t>
  </si>
  <si>
    <t>Usar para interpretar y decidir intervención.</t>
  </si>
  <si>
    <t>🟧 ATENCIÓN</t>
  </si>
  <si>
    <t>Dato sensible o agravante</t>
  </si>
  <si>
    <t>Borg, giro, distancia, tiempo, fuerza</t>
  </si>
  <si>
    <t>Revisar con criterio ergonómico: puede cambiar el nivel de riesgo</t>
  </si>
  <si>
    <t>Borg 4 o más; giro 45°; baja altura</t>
  </si>
  <si>
    <t>Trabajador + observador</t>
  </si>
  <si>
    <t>Contrastar con evidencia</t>
  </si>
  <si>
    <t>No se resuelve sólo con capacitación.</t>
  </si>
  <si>
    <t>⬜ DESCRIPCIÓN</t>
  </si>
  <si>
    <t>Texto técnico del caso</t>
  </si>
  <si>
    <t>Sector, puesto, tarea, observaciones</t>
  </si>
  <si>
    <t>Completar para que el caso quede documentado</t>
  </si>
  <si>
    <t>Puesto: embalaje; tarea: levantar cajas</t>
  </si>
  <si>
    <t>Recorrido del puesto</t>
  </si>
  <si>
    <t>Debe ser claro y breve</t>
  </si>
  <si>
    <t>Ayuda a vincular Planilla 1 y 2 de SRT 886/15.</t>
  </si>
  <si>
    <t>🔒 NO TOCAR</t>
  </si>
  <si>
    <t>Celda con fórmula o interpretación</t>
  </si>
  <si>
    <t>Resultados y decisiones</t>
  </si>
  <si>
    <t>Sólo modificar si se revisa el criterio metodológico</t>
  </si>
  <si>
    <t>Control docente</t>
  </si>
  <si>
    <t>Protege el cálculo de errores accidentales.</t>
  </si>
  <si>
    <t>MÉTODO</t>
  </si>
  <si>
    <t>CELDAS A CARGAR</t>
  </si>
  <si>
    <t>DESCRIPCIÓN DEL DATO</t>
  </si>
  <si>
    <t>UNIDAD</t>
  </si>
  <si>
    <t>CÓMO OBTENERLO</t>
  </si>
  <si>
    <t>POR QUÉ IMPORTA</t>
  </si>
  <si>
    <t>CELDAS DE RESULTADO</t>
  </si>
  <si>
    <t>QUÉ MIRAR</t>
  </si>
  <si>
    <t>B4:B11</t>
  </si>
  <si>
    <t>Tarea, sector, puesto, ciclo, acciones con esfuerzo, jornada, tiempo efectivo, Borg, mano evaluada</t>
  </si>
  <si>
    <t>seg, acciones, horas, Borg</t>
  </si>
  <si>
    <t>Cronometrar ciclo; contar acciones; entrevistar trabajador; observar mano dominante</t>
  </si>
  <si>
    <t>Define repetitividad, fuerza y exposición temporal</t>
  </si>
  <si>
    <t>B18:B26</t>
  </si>
  <si>
    <t>Esfuerzos/min, % jornada, ciclo de ocupación, criterio ≥4 h, decisión</t>
  </si>
  <si>
    <t>B4:B15 y F4:F7</t>
  </si>
  <si>
    <t>Puesto, tarea, peso real, peso teórico, factores de corrección, duración, distancia y alturas</t>
  </si>
  <si>
    <t>kg, factores, min, cm</t>
  </si>
  <si>
    <t>Pesar carga; medir alturas/distancia; estimar o tomar factor de tabla</t>
  </si>
  <si>
    <t>Define si el peso real supera el peso aceptable</t>
  </si>
  <si>
    <t>B18:B25</t>
  </si>
  <si>
    <t>Peso aceptable, índice de exigencia, agravantes, decisión de intervención</t>
  </si>
  <si>
    <t>Matriz</t>
  </si>
  <si>
    <t>A4:H8</t>
  </si>
  <si>
    <t>Medidas preventivas/correctivas, responsables, plazos y seguimiento</t>
  </si>
  <si>
    <t>texto/plazo</t>
  </si>
  <si>
    <t>Completar según resultado NAM o LMC</t>
  </si>
  <si>
    <t>Pasa del cálculo a la gestión preventiva</t>
  </si>
  <si>
    <t>Toda la tabla</t>
  </si>
  <si>
    <t>Que existan medidas de ingeniería + administrativas + seguimiento</t>
  </si>
  <si>
    <t>REFUERZO NORMATIVO RES. MTEySS 295/03 Y PROTOCOLO SRT 886/15</t>
  </si>
  <si>
    <t>No enseñar sólo el número: enseñar el proceso de intervención ergonómica.</t>
  </si>
  <si>
    <t>Identificación → evaluación → interpretación → medidas → seguimiento.</t>
  </si>
  <si>
    <t>NAM se usa para actividad manual: mano, muñeca y antebrazo, con repetición y fuerza pico.</t>
  </si>
  <si>
    <t>Registrar ciclo, esfuerzos, Borg y mano evaluada.</t>
  </si>
  <si>
    <t>LMC se usa para levantamiento manual de cargas.</t>
  </si>
  <si>
    <t>No mirar sólo el peso: considerar altura, distancia, frecuencia, giro, agarre y duración.</t>
  </si>
  <si>
    <t>La medida fuerte no es únicamente capacitación.</t>
  </si>
  <si>
    <t>Priorizar ingeniería: rediseño de puesto, ayudas mecánicas, reducción de fuerza/peso, layout y pausas.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</si>
</sst>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ont>
    <font>
      <b/>
      <sz val="11"/>
      <color theme="1"/>
      <name val="Calibri"/>
    </font>
    <font>
      <b/>
      <sz val="16"/>
      <color theme="1"/>
      <name val="Calibri"/>
    </font>
    <font>
      <sz val="12"/>
      <color theme="1"/>
      <name val="Calibri"/>
    </font>
    <font>
      <b/>
      <sz val="12"/>
      <color theme="1"/>
      <name val="Calibri"/>
    </font>
    <font>
      <sz val="12"/>
      <color theme="1"/>
      <name val="Arial"/>
    </font>
    <font>
      <b/>
      <sz val="12"/>
      <color theme="1"/>
      <name val="Arial"/>
    </font>
    <font>
      <b/>
      <sz val="14"/>
      <color theme="1"/>
      <name val="Arial"/>
    </font>
    <font>
      <b/>
      <sz val="16"/>
      <color rgb="FFFFFFFF"/>
      <name val="Calibri"/>
    </font>
    <font>
      <b/>
      <sz val="11"/>
      <color rgb="FFFFFFFF"/>
      <name val="Calibri"/>
    </font>
    <font>
      <b/>
      <sz val="12"/>
      <color rgb="FF1F4E79"/>
      <name val="Calibri"/>
    </font>
    <font>
      <i/>
      <sz val="11"/>
      <color rgb="FF404040"/>
      <name val="Calibri"/>
    </font>
    <font>
      <b/>
      <sz val="11"/>
      <color rgb="FF000000"/>
      <name val="Calibri"/>
    </font>
    <font>
      <b/>
      <sz val="14"/>
      <color rgb="FFFFFFFF"/>
      <name val="Calibri"/>
    </font>
    <font>
      <sz val="11"/>
      <color rgb="FF000000"/>
      <name val="Calibri"/>
    </font>
    <font>
      <b/>
      <sz val="11"/>
      <color rgb="FF9C0006"/>
      <name val="Calibri"/>
    </font>
    <font>
      <i/>
      <sz val="11"/>
      <color rgb="FF000000"/>
      <name val="Calibri"/>
    </font>
    <font>
      <b/>
      <sz val="12"/>
      <color theme="1"/>
      <name val="Calibri"/>
      <family val="2"/>
      <scheme val="minor"/>
    </font>
    <font>
      <sz val="12"/>
      <color theme="1"/>
      <name val="Calibri"/>
      <family val="2"/>
      <scheme val="minor"/>
    </font>
  </fonts>
  <fills count="19">
    <fill>
      <patternFill patternType="none"/>
    </fill>
    <fill>
      <patternFill patternType="gray125"/>
    </fill>
    <fill>
      <patternFill patternType="solid">
        <fgColor rgb="FF00B050"/>
      </patternFill>
    </fill>
    <fill>
      <patternFill patternType="solid">
        <fgColor rgb="FFFFFF00"/>
      </patternFill>
    </fill>
    <fill>
      <patternFill patternType="solid">
        <fgColor rgb="FFFF0000"/>
      </patternFill>
    </fill>
    <fill>
      <patternFill patternType="solid">
        <fgColor rgb="FF00B0F0"/>
      </patternFill>
    </fill>
    <fill>
      <patternFill patternType="solid">
        <fgColor rgb="FF7030A0"/>
      </patternFill>
    </fill>
    <fill>
      <patternFill patternType="solid">
        <fgColor theme="9" tint="-0.249977111117893"/>
        <bgColor indexed="65"/>
      </patternFill>
    </fill>
    <fill>
      <patternFill patternType="solid">
        <fgColor rgb="FF1F4E79"/>
      </patternFill>
    </fill>
    <fill>
      <patternFill patternType="solid">
        <fgColor rgb="FF5B9BD5"/>
      </patternFill>
    </fill>
    <fill>
      <patternFill patternType="solid">
        <fgColor rgb="FFD9EAF7"/>
      </patternFill>
    </fill>
    <fill>
      <patternFill patternType="solid">
        <fgColor rgb="FFF2F2F2"/>
      </patternFill>
    </fill>
    <fill>
      <patternFill patternType="solid">
        <fgColor rgb="FFE2F0D9"/>
      </patternFill>
    </fill>
    <fill>
      <patternFill patternType="solid">
        <fgColor rgb="FF1F4E79"/>
      </patternFill>
    </fill>
    <fill>
      <patternFill patternType="solid">
        <fgColor rgb="FF2F75B5"/>
      </patternFill>
    </fill>
    <fill>
      <patternFill patternType="solid">
        <fgColor rgb="FFFFF2CC"/>
      </patternFill>
    </fill>
    <fill>
      <patternFill patternType="solid">
        <fgColor rgb="FFE2F0D9"/>
      </patternFill>
    </fill>
    <fill>
      <patternFill patternType="solid">
        <fgColor rgb="FFFCE4D6"/>
      </patternFill>
    </fill>
    <fill>
      <patternFill patternType="solid">
        <fgColor rgb="FFD9EAF7"/>
      </patternFill>
    </fill>
  </fills>
  <borders count="21">
    <border>
      <left/>
      <right/>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top/>
      <bottom/>
      <diagonal/>
    </border>
    <border>
      <left style="medium">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medium">
        <color auto="1"/>
      </left>
      <right/>
      <top style="thick">
        <color auto="1"/>
      </top>
      <bottom style="medium">
        <color auto="1"/>
      </bottom>
      <diagonal/>
    </border>
    <border>
      <left/>
      <right style="thick">
        <color auto="1"/>
      </right>
      <top style="thick">
        <color auto="1"/>
      </top>
      <bottom style="medium">
        <color auto="1"/>
      </bottom>
      <diagonal/>
    </border>
  </borders>
  <cellStyleXfs count="1">
    <xf numFmtId="0" fontId="0" fillId="0" borderId="0"/>
  </cellStyleXfs>
  <cellXfs count="103">
    <xf numFmtId="0" fontId="0" fillId="0" borderId="0" xfId="0"/>
    <xf numFmtId="0" fontId="2" fillId="0" borderId="0" xfId="0" applyFont="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7" xfId="0" applyFont="1" applyBorder="1"/>
    <xf numFmtId="0" fontId="3" fillId="0" borderId="8" xfId="0" applyFont="1" applyBorder="1" applyAlignment="1">
      <alignment horizontal="center" vertical="center"/>
    </xf>
    <xf numFmtId="0" fontId="3" fillId="0" borderId="9" xfId="0" applyFont="1" applyBorder="1"/>
    <xf numFmtId="0" fontId="3" fillId="0" borderId="10"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2" borderId="6" xfId="0" applyFont="1" applyFill="1" applyBorder="1" applyAlignment="1">
      <alignment horizontal="center" vertical="center"/>
    </xf>
    <xf numFmtId="0" fontId="5" fillId="0" borderId="13" xfId="0" applyFont="1" applyBorder="1" applyAlignment="1">
      <alignment horizontal="center" vertical="center"/>
    </xf>
    <xf numFmtId="0" fontId="5" fillId="3" borderId="8" xfId="0" applyFont="1" applyFill="1" applyBorder="1" applyAlignment="1">
      <alignment horizontal="center" vertical="center"/>
    </xf>
    <xf numFmtId="0" fontId="5" fillId="0" borderId="14" xfId="0" applyFont="1" applyBorder="1" applyAlignment="1">
      <alignment horizontal="center" vertical="center"/>
    </xf>
    <xf numFmtId="0" fontId="5" fillId="4" borderId="10" xfId="0" applyFont="1" applyFill="1" applyBorder="1" applyAlignment="1">
      <alignment horizontal="center"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xf>
    <xf numFmtId="1" fontId="5" fillId="0" borderId="1" xfId="0" applyNumberFormat="1" applyFont="1" applyBorder="1" applyAlignment="1">
      <alignment horizontal="center" vertical="center"/>
    </xf>
    <xf numFmtId="1" fontId="5" fillId="0" borderId="0" xfId="0" applyNumberFormat="1" applyFont="1" applyAlignment="1">
      <alignment horizontal="center" vertical="center"/>
    </xf>
    <xf numFmtId="0" fontId="5" fillId="0" borderId="4" xfId="0" applyFont="1" applyBorder="1" applyAlignment="1">
      <alignment horizontal="center" vertical="center"/>
    </xf>
    <xf numFmtId="0" fontId="5" fillId="4" borderId="0" xfId="0" applyFont="1" applyFill="1" applyAlignment="1">
      <alignment horizontal="center"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6" fillId="3" borderId="10" xfId="0" applyFont="1" applyFill="1" applyBorder="1" applyAlignment="1">
      <alignment horizontal="center" vertical="center"/>
    </xf>
    <xf numFmtId="1" fontId="5" fillId="2" borderId="12" xfId="0" applyNumberFormat="1" applyFont="1" applyFill="1" applyBorder="1" applyAlignment="1">
      <alignment horizontal="center" vertical="center"/>
    </xf>
    <xf numFmtId="1" fontId="5" fillId="2" borderId="14" xfId="0" applyNumberFormat="1" applyFont="1" applyFill="1" applyBorder="1" applyAlignment="1">
      <alignment horizontal="center" vertical="center"/>
    </xf>
    <xf numFmtId="0" fontId="5" fillId="6" borderId="12" xfId="0" applyFont="1" applyFill="1" applyBorder="1" applyAlignment="1">
      <alignment horizontal="center" vertical="center"/>
    </xf>
    <xf numFmtId="2" fontId="5" fillId="6" borderId="0" xfId="0" applyNumberFormat="1" applyFont="1" applyFill="1" applyAlignment="1">
      <alignment horizontal="center" vertical="center"/>
    </xf>
    <xf numFmtId="0" fontId="5" fillId="7" borderId="14" xfId="0" applyFont="1" applyFill="1" applyBorder="1" applyAlignment="1">
      <alignment horizontal="center" vertical="center"/>
    </xf>
    <xf numFmtId="2" fontId="5" fillId="7" borderId="9" xfId="0" applyNumberFormat="1" applyFont="1" applyFill="1" applyBorder="1" applyAlignment="1">
      <alignment horizontal="center" vertical="center"/>
    </xf>
    <xf numFmtId="0" fontId="9" fillId="9" borderId="0" xfId="0" applyFont="1" applyFill="1" applyAlignment="1">
      <alignment horizontal="center" vertical="center" wrapText="1"/>
    </xf>
    <xf numFmtId="0" fontId="11" fillId="11" borderId="0" xfId="0" applyFont="1" applyFill="1" applyAlignment="1">
      <alignment vertical="top" wrapText="1"/>
    </xf>
    <xf numFmtId="0" fontId="0" fillId="0" borderId="0" xfId="0" applyAlignment="1">
      <alignment wrapText="1"/>
    </xf>
    <xf numFmtId="0" fontId="10" fillId="10" borderId="0" xfId="0" applyFont="1" applyFill="1" applyAlignment="1">
      <alignment horizontal="left" vertical="center" wrapText="1"/>
    </xf>
    <xf numFmtId="0" fontId="0" fillId="0" borderId="0" xfId="0" applyAlignment="1">
      <alignment vertical="top" wrapText="1"/>
    </xf>
    <xf numFmtId="0" fontId="14" fillId="15" borderId="0" xfId="0" applyFont="1" applyFill="1" applyAlignment="1">
      <alignment horizontal="left" vertical="top" wrapText="1"/>
    </xf>
    <xf numFmtId="0" fontId="14" fillId="18" borderId="0" xfId="0" applyFont="1" applyFill="1" applyAlignment="1">
      <alignment vertical="top" wrapText="1"/>
    </xf>
    <xf numFmtId="0" fontId="16" fillId="15" borderId="0" xfId="0" applyFont="1" applyFill="1" applyAlignment="1">
      <alignment horizontal="left" vertical="top" wrapText="1"/>
    </xf>
    <xf numFmtId="0" fontId="13" fillId="13" borderId="0" xfId="0" applyFont="1" applyFill="1" applyAlignment="1">
      <alignment horizontal="center" vertical="top" wrapText="1"/>
    </xf>
    <xf numFmtId="0" fontId="9" fillId="14" borderId="0" xfId="0" applyFont="1" applyFill="1" applyAlignment="1">
      <alignment horizontal="center" vertical="top" wrapText="1"/>
    </xf>
    <xf numFmtId="0" fontId="10" fillId="10" borderId="0" xfId="0" applyFont="1" applyFill="1" applyAlignment="1">
      <alignment horizontal="left" vertical="top" wrapText="1"/>
    </xf>
    <xf numFmtId="0" fontId="15" fillId="17" borderId="0" xfId="0" applyFont="1" applyFill="1" applyAlignment="1">
      <alignment horizontal="left" vertical="top" wrapText="1"/>
    </xf>
    <xf numFmtId="0" fontId="9" fillId="9" borderId="0" xfId="0" applyFont="1" applyFill="1" applyAlignment="1">
      <alignment horizontal="center" vertical="top" wrapText="1"/>
    </xf>
    <xf numFmtId="2" fontId="14" fillId="16" borderId="0" xfId="0" applyNumberFormat="1" applyFont="1" applyFill="1" applyAlignment="1">
      <alignment horizontal="left" vertical="top" wrapText="1"/>
    </xf>
    <xf numFmtId="0" fontId="14" fillId="16" borderId="0" xfId="0" applyFont="1" applyFill="1" applyAlignment="1">
      <alignment horizontal="left" vertical="top" wrapText="1"/>
    </xf>
    <xf numFmtId="164" fontId="14" fillId="16" borderId="0" xfId="0" applyNumberFormat="1" applyFont="1" applyFill="1" applyAlignment="1">
      <alignment horizontal="left" vertical="top" wrapText="1"/>
    </xf>
    <xf numFmtId="2" fontId="15" fillId="17" borderId="0" xfId="0" applyNumberFormat="1" applyFont="1" applyFill="1" applyAlignment="1">
      <alignment horizontal="left" vertical="top" wrapText="1"/>
    </xf>
    <xf numFmtId="2" fontId="14" fillId="15" borderId="0" xfId="0" applyNumberFormat="1" applyFont="1" applyFill="1" applyAlignment="1">
      <alignment horizontal="left" vertical="top" wrapText="1"/>
    </xf>
    <xf numFmtId="0" fontId="12" fillId="12" borderId="0" xfId="0" applyFont="1" applyFill="1" applyAlignment="1">
      <alignment horizontal="left" vertical="top" wrapText="1"/>
    </xf>
    <xf numFmtId="0" fontId="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xf>
    <xf numFmtId="0" fontId="2"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5" borderId="0" xfId="0" applyFont="1" applyFill="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3" borderId="0" xfId="0" applyFont="1" applyFill="1" applyAlignment="1">
      <alignment horizontal="center" vertical="center" wrapText="1"/>
    </xf>
    <xf numFmtId="0" fontId="5" fillId="0" borderId="0" xfId="0" applyFont="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6" borderId="5" xfId="0" applyFont="1" applyFill="1" applyBorder="1" applyAlignment="1">
      <alignment horizontal="center" vertical="center"/>
    </xf>
    <xf numFmtId="0" fontId="5" fillId="6" borderId="12"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4" xfId="0" applyFont="1" applyFill="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8" fillId="8" borderId="0" xfId="0" applyFont="1" applyFill="1" applyAlignment="1">
      <alignment horizontal="center" vertical="center" wrapText="1"/>
    </xf>
    <xf numFmtId="0" fontId="11" fillId="11" borderId="0" xfId="0" applyFont="1" applyFill="1" applyAlignment="1">
      <alignment vertical="top" wrapText="1"/>
    </xf>
    <xf numFmtId="0" fontId="13" fillId="13" borderId="0" xfId="0" applyFont="1" applyFill="1" applyAlignment="1">
      <alignment horizontal="center" vertical="top" wrapText="1"/>
    </xf>
    <xf numFmtId="0" fontId="10" fillId="10" borderId="0" xfId="0" applyFont="1" applyFill="1" applyAlignment="1">
      <alignment horizontal="left" vertical="top" wrapText="1"/>
    </xf>
    <xf numFmtId="0" fontId="14" fillId="18"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19049</xdr:colOff>
      <xdr:row>0</xdr:row>
      <xdr:rowOff>9525</xdr:rowOff>
    </xdr:from>
    <xdr:to>
      <xdr:col>9</xdr:col>
      <xdr:colOff>336670</xdr:colOff>
      <xdr:row>9</xdr:row>
      <xdr:rowOff>244475</xdr:rowOff>
    </xdr:to>
    <xdr:pic>
      <xdr:nvPicPr>
        <xdr:cNvPr id="2" name="/xl/media/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editAs="oneCell">
    <xdr:from>
      <xdr:col>5</xdr:col>
      <xdr:colOff>76200</xdr:colOff>
      <xdr:row>17</xdr:row>
      <xdr:rowOff>28575</xdr:rowOff>
    </xdr:from>
    <xdr:to>
      <xdr:col>8</xdr:col>
      <xdr:colOff>968981</xdr:colOff>
      <xdr:row>23</xdr:row>
      <xdr:rowOff>9750</xdr:rowOff>
    </xdr:to>
    <xdr:pic>
      <xdr:nvPicPr>
        <xdr:cNvPr id="3" name="/xl/media/imag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editAs="oneCell">
    <xdr:from>
      <xdr:col>5</xdr:col>
      <xdr:colOff>66675</xdr:colOff>
      <xdr:row>23</xdr:row>
      <xdr:rowOff>247650</xdr:rowOff>
    </xdr:from>
    <xdr:to>
      <xdr:col>8</xdr:col>
      <xdr:colOff>978509</xdr:colOff>
      <xdr:row>28</xdr:row>
      <xdr:rowOff>190683</xdr:rowOff>
    </xdr:to>
    <xdr:pic>
      <xdr:nvPicPr>
        <xdr:cNvPr id="4" name="/xl/media/image3.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297656</xdr:colOff>
      <xdr:row>9</xdr:row>
      <xdr:rowOff>1</xdr:rowOff>
    </xdr:from>
    <xdr:to>
      <xdr:col>15</xdr:col>
      <xdr:colOff>652281</xdr:colOff>
      <xdr:row>16</xdr:row>
      <xdr:rowOff>67841</xdr:rowOff>
    </xdr:to>
    <xdr:pic>
      <xdr:nvPicPr>
        <xdr:cNvPr id="2" name="/xl/media/image4.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51"/>
  <sheetViews>
    <sheetView tabSelected="1" workbookViewId="0"/>
  </sheetViews>
  <sheetFormatPr baseColWidth="10" defaultRowHeight="21" x14ac:dyDescent="0.25"/>
  <cols>
    <col min="1" max="1" width="6.28515625" style="1" customWidth="1"/>
    <col min="2" max="5" width="11.42578125" style="2"/>
    <col min="6" max="6" width="7.7109375" style="2" customWidth="1"/>
    <col min="7" max="7" width="22.85546875" style="2" customWidth="1"/>
    <col min="8" max="8" width="21.28515625" style="2" customWidth="1"/>
    <col min="9" max="9" width="22.7109375" style="4" customWidth="1"/>
    <col min="10" max="10" width="21.28515625" style="2" customWidth="1"/>
    <col min="11" max="12" width="11.42578125" style="2"/>
  </cols>
  <sheetData>
    <row r="3" spans="1:9" x14ac:dyDescent="0.25">
      <c r="A3" s="1" t="s">
        <v>0</v>
      </c>
    </row>
    <row r="4" spans="1:9" x14ac:dyDescent="0.25">
      <c r="A4" s="1">
        <v>1</v>
      </c>
      <c r="B4" s="66" t="s">
        <v>1</v>
      </c>
      <c r="C4" s="66"/>
      <c r="D4" s="74"/>
      <c r="E4" s="14">
        <v>15</v>
      </c>
    </row>
    <row r="6" spans="1:9" x14ac:dyDescent="0.25">
      <c r="A6" s="75" t="s">
        <v>2</v>
      </c>
      <c r="B6" s="75"/>
      <c r="C6" s="75"/>
      <c r="D6" s="75"/>
      <c r="E6" s="75"/>
      <c r="F6" s="75"/>
      <c r="G6" s="75"/>
    </row>
    <row r="8" spans="1:9" ht="31.5" customHeight="1" x14ac:dyDescent="0.25">
      <c r="A8" s="1" t="s">
        <v>3</v>
      </c>
      <c r="B8" s="67" t="s">
        <v>4</v>
      </c>
      <c r="C8" s="67"/>
      <c r="D8" s="67"/>
      <c r="E8" s="68">
        <v>13</v>
      </c>
    </row>
    <row r="9" spans="1:9" ht="31.5" customHeight="1" x14ac:dyDescent="0.25">
      <c r="B9" s="67"/>
      <c r="C9" s="67"/>
      <c r="D9" s="67"/>
      <c r="E9" s="69"/>
    </row>
    <row r="12" spans="1:9" x14ac:dyDescent="0.25">
      <c r="H12" s="71" t="s">
        <v>5</v>
      </c>
      <c r="I12" s="72"/>
    </row>
    <row r="13" spans="1:9" x14ac:dyDescent="0.25">
      <c r="A13" s="1" t="s">
        <v>6</v>
      </c>
      <c r="B13" s="67" t="s">
        <v>7</v>
      </c>
      <c r="C13" s="67"/>
      <c r="D13" s="67"/>
      <c r="E13" s="68">
        <v>0.91</v>
      </c>
      <c r="H13" s="6" t="s">
        <v>8</v>
      </c>
      <c r="I13" s="7">
        <v>1</v>
      </c>
    </row>
    <row r="14" spans="1:9" x14ac:dyDescent="0.25">
      <c r="B14" s="67"/>
      <c r="C14" s="67"/>
      <c r="D14" s="67"/>
      <c r="E14" s="69"/>
      <c r="H14" s="6" t="s">
        <v>9</v>
      </c>
      <c r="I14" s="7">
        <v>0.91</v>
      </c>
    </row>
    <row r="15" spans="1:9" x14ac:dyDescent="0.25">
      <c r="H15" s="6" t="s">
        <v>10</v>
      </c>
      <c r="I15" s="7">
        <v>0.87</v>
      </c>
    </row>
    <row r="16" spans="1:9" x14ac:dyDescent="0.25">
      <c r="H16" s="6" t="s">
        <v>11</v>
      </c>
      <c r="I16" s="7">
        <v>0.84</v>
      </c>
    </row>
    <row r="17" spans="1:15" x14ac:dyDescent="0.25">
      <c r="H17" s="8" t="s">
        <v>12</v>
      </c>
      <c r="I17" s="9">
        <v>0</v>
      </c>
    </row>
    <row r="18" spans="1:15" x14ac:dyDescent="0.25">
      <c r="A18" s="1" t="s">
        <v>13</v>
      </c>
      <c r="B18" s="67" t="s">
        <v>14</v>
      </c>
      <c r="C18" s="67"/>
      <c r="D18" s="67"/>
      <c r="E18" s="68">
        <v>0.9</v>
      </c>
    </row>
    <row r="19" spans="1:15" x14ac:dyDescent="0.25">
      <c r="B19" s="67"/>
      <c r="C19" s="67"/>
      <c r="D19" s="67"/>
      <c r="E19" s="69"/>
    </row>
    <row r="25" spans="1:15" x14ac:dyDescent="0.25">
      <c r="A25" s="1" t="s">
        <v>15</v>
      </c>
      <c r="B25" s="67" t="s">
        <v>16</v>
      </c>
      <c r="C25" s="67"/>
      <c r="D25" s="67"/>
      <c r="E25" s="68">
        <v>1</v>
      </c>
    </row>
    <row r="26" spans="1:15" x14ac:dyDescent="0.25">
      <c r="B26" s="67"/>
      <c r="C26" s="67"/>
      <c r="D26" s="67"/>
      <c r="E26" s="69"/>
    </row>
    <row r="30" spans="1:15" ht="47.25" x14ac:dyDescent="0.25">
      <c r="F30" s="67" t="s">
        <v>17</v>
      </c>
      <c r="G30" s="67"/>
      <c r="H30" s="5" t="s">
        <v>18</v>
      </c>
      <c r="I30" s="5" t="s">
        <v>19</v>
      </c>
      <c r="J30" s="5" t="s">
        <v>20</v>
      </c>
    </row>
    <row r="31" spans="1:15" x14ac:dyDescent="0.25">
      <c r="A31" s="1" t="s">
        <v>21</v>
      </c>
      <c r="B31" s="67" t="s">
        <v>22</v>
      </c>
      <c r="C31" s="67"/>
      <c r="D31" s="67"/>
      <c r="E31" s="68">
        <v>0.94</v>
      </c>
      <c r="F31" s="67"/>
      <c r="G31" s="67"/>
      <c r="H31" s="5" t="s">
        <v>23</v>
      </c>
      <c r="I31" s="5" t="s">
        <v>24</v>
      </c>
      <c r="J31" s="5" t="s">
        <v>25</v>
      </c>
    </row>
    <row r="32" spans="1:15" x14ac:dyDescent="0.25">
      <c r="B32" s="67"/>
      <c r="C32" s="67"/>
      <c r="D32" s="67"/>
      <c r="E32" s="69"/>
      <c r="F32" s="73" t="s">
        <v>26</v>
      </c>
      <c r="G32" s="67" t="s">
        <v>26</v>
      </c>
      <c r="H32" s="11" t="s">
        <v>27</v>
      </c>
      <c r="I32" s="11" t="s">
        <v>28</v>
      </c>
      <c r="J32" s="11" t="s">
        <v>29</v>
      </c>
      <c r="L32" s="12"/>
      <c r="M32" s="12"/>
      <c r="N32" s="12"/>
      <c r="O32" s="12"/>
    </row>
    <row r="33" spans="1:15" x14ac:dyDescent="0.25">
      <c r="F33" s="67" t="s">
        <v>30</v>
      </c>
      <c r="G33" s="67" t="s">
        <v>30</v>
      </c>
      <c r="H33" s="11" t="s">
        <v>31</v>
      </c>
      <c r="I33" s="11" t="s">
        <v>32</v>
      </c>
      <c r="J33" s="11" t="s">
        <v>33</v>
      </c>
      <c r="L33" s="10"/>
      <c r="M33" s="10"/>
      <c r="N33" s="10"/>
      <c r="O33" s="10"/>
    </row>
    <row r="34" spans="1:15" x14ac:dyDescent="0.25">
      <c r="F34" s="67" t="s">
        <v>34</v>
      </c>
      <c r="G34" s="67" t="s">
        <v>34</v>
      </c>
      <c r="H34" s="11" t="s">
        <v>35</v>
      </c>
      <c r="I34" s="11" t="s">
        <v>36</v>
      </c>
      <c r="J34" s="11" t="s">
        <v>37</v>
      </c>
      <c r="L34" s="10"/>
      <c r="M34" s="10"/>
      <c r="N34" s="10"/>
      <c r="O34" s="10"/>
    </row>
    <row r="35" spans="1:15" x14ac:dyDescent="0.25">
      <c r="F35" s="67" t="s">
        <v>38</v>
      </c>
      <c r="G35" s="67" t="s">
        <v>38</v>
      </c>
      <c r="H35" s="11" t="s">
        <v>39</v>
      </c>
      <c r="I35" s="11" t="s">
        <v>40</v>
      </c>
      <c r="J35" s="11" t="s">
        <v>41</v>
      </c>
      <c r="L35" s="10"/>
      <c r="M35" s="10"/>
      <c r="N35" s="10"/>
      <c r="O35" s="10"/>
    </row>
    <row r="36" spans="1:15" x14ac:dyDescent="0.25">
      <c r="F36" s="67" t="s">
        <v>42</v>
      </c>
      <c r="G36" s="67" t="s">
        <v>42</v>
      </c>
      <c r="H36" s="11" t="s">
        <v>43</v>
      </c>
      <c r="I36" s="11" t="s">
        <v>41</v>
      </c>
      <c r="J36" s="11" t="s">
        <v>41</v>
      </c>
      <c r="L36" s="10"/>
      <c r="M36" s="10"/>
      <c r="N36" s="10"/>
      <c r="O36" s="10"/>
    </row>
    <row r="37" spans="1:15" ht="30" customHeight="1" x14ac:dyDescent="0.25">
      <c r="F37" s="67" t="s">
        <v>44</v>
      </c>
      <c r="G37" s="67" t="s">
        <v>44</v>
      </c>
      <c r="H37" s="11" t="s">
        <v>41</v>
      </c>
      <c r="I37" s="11" t="s">
        <v>41</v>
      </c>
      <c r="J37" s="11" t="s">
        <v>41</v>
      </c>
      <c r="L37" s="10"/>
      <c r="M37" s="10"/>
      <c r="N37" s="10"/>
      <c r="O37" s="10"/>
    </row>
    <row r="38" spans="1:15" x14ac:dyDescent="0.25">
      <c r="L38" s="10"/>
      <c r="M38" s="10"/>
      <c r="N38" s="10"/>
      <c r="O38" s="10"/>
    </row>
    <row r="39" spans="1:15" x14ac:dyDescent="0.25">
      <c r="A39" s="1" t="s">
        <v>45</v>
      </c>
      <c r="B39" s="67" t="s">
        <v>46</v>
      </c>
      <c r="C39" s="67"/>
      <c r="D39" s="67"/>
      <c r="E39" s="68"/>
      <c r="F39" s="2" t="s">
        <v>47</v>
      </c>
      <c r="G39" s="70" t="s">
        <v>48</v>
      </c>
      <c r="H39" s="70"/>
      <c r="I39" s="70"/>
      <c r="J39" s="70"/>
    </row>
    <row r="40" spans="1:15" ht="27" customHeight="1" x14ac:dyDescent="0.25">
      <c r="B40" s="67"/>
      <c r="C40" s="67"/>
      <c r="D40" s="67"/>
      <c r="E40" s="69"/>
    </row>
    <row r="41" spans="1:15" x14ac:dyDescent="0.25">
      <c r="G41" s="2" t="s">
        <v>49</v>
      </c>
      <c r="H41" s="14">
        <f>E8</f>
        <v>13</v>
      </c>
      <c r="I41" s="4" t="s">
        <v>50</v>
      </c>
      <c r="J41" s="14">
        <f>E13</f>
        <v>0.91</v>
      </c>
    </row>
    <row r="42" spans="1:15" x14ac:dyDescent="0.25">
      <c r="A42" s="1" t="s">
        <v>51</v>
      </c>
      <c r="B42" s="67" t="s">
        <v>52</v>
      </c>
      <c r="C42" s="67"/>
      <c r="D42" s="67"/>
      <c r="E42" s="68"/>
      <c r="F42" s="2" t="s">
        <v>53</v>
      </c>
      <c r="H42" s="3"/>
      <c r="J42" s="3"/>
    </row>
    <row r="43" spans="1:15" x14ac:dyDescent="0.25">
      <c r="B43" s="67"/>
      <c r="C43" s="67"/>
      <c r="D43" s="67"/>
      <c r="E43" s="69"/>
      <c r="G43" s="2" t="s">
        <v>54</v>
      </c>
      <c r="H43" s="15">
        <f>E18</f>
        <v>0.9</v>
      </c>
      <c r="I43" s="4" t="s">
        <v>55</v>
      </c>
      <c r="J43" s="15">
        <f>E25</f>
        <v>1</v>
      </c>
    </row>
    <row r="44" spans="1:15" x14ac:dyDescent="0.25">
      <c r="B44" s="66" t="s">
        <v>56</v>
      </c>
      <c r="C44" s="66"/>
      <c r="D44" s="4" t="s">
        <v>57</v>
      </c>
      <c r="G44" s="4"/>
      <c r="H44" s="4"/>
      <c r="J44" s="4"/>
    </row>
    <row r="45" spans="1:15" x14ac:dyDescent="0.25">
      <c r="B45" s="66" t="s">
        <v>58</v>
      </c>
      <c r="C45" s="66"/>
      <c r="D45" s="4" t="s">
        <v>59</v>
      </c>
      <c r="G45" s="13" t="s">
        <v>60</v>
      </c>
      <c r="H45" s="14">
        <f>E31</f>
        <v>0.94</v>
      </c>
      <c r="J45" s="4"/>
    </row>
    <row r="47" spans="1:15" x14ac:dyDescent="0.25">
      <c r="G47" s="2" t="s">
        <v>61</v>
      </c>
      <c r="H47" s="14">
        <f>H41*J41*H43*J43*H45</f>
        <v>10.008179999999999</v>
      </c>
      <c r="I47" s="4" t="s">
        <v>62</v>
      </c>
      <c r="J47" s="14">
        <f>E4</f>
        <v>15</v>
      </c>
    </row>
    <row r="49" spans="7:10" x14ac:dyDescent="0.25">
      <c r="G49" s="65" t="s">
        <v>63</v>
      </c>
      <c r="H49" s="65"/>
      <c r="I49" s="65"/>
      <c r="J49" s="65"/>
    </row>
    <row r="50" spans="7:10" x14ac:dyDescent="0.25">
      <c r="G50" s="65"/>
      <c r="H50" s="65"/>
      <c r="I50" s="65"/>
      <c r="J50" s="65"/>
    </row>
    <row r="51" spans="7:10" x14ac:dyDescent="0.25">
      <c r="G51" s="65"/>
      <c r="H51" s="65"/>
      <c r="I51" s="65"/>
      <c r="J51" s="65"/>
    </row>
  </sheetData>
  <mergeCells count="28">
    <mergeCell ref="B31:D32"/>
    <mergeCell ref="E31:E32"/>
    <mergeCell ref="F30:G31"/>
    <mergeCell ref="F32:G32"/>
    <mergeCell ref="B4:D4"/>
    <mergeCell ref="B8:D9"/>
    <mergeCell ref="E8:E9"/>
    <mergeCell ref="A6:G6"/>
    <mergeCell ref="B13:D14"/>
    <mergeCell ref="E13:E14"/>
    <mergeCell ref="H12:I12"/>
    <mergeCell ref="B18:D19"/>
    <mergeCell ref="E18:E19"/>
    <mergeCell ref="B25:D26"/>
    <mergeCell ref="E25:E26"/>
    <mergeCell ref="G49:J51"/>
    <mergeCell ref="B44:C44"/>
    <mergeCell ref="B45:C45"/>
    <mergeCell ref="F33:G33"/>
    <mergeCell ref="F34:G34"/>
    <mergeCell ref="F35:G35"/>
    <mergeCell ref="F36:G36"/>
    <mergeCell ref="F37:G37"/>
    <mergeCell ref="B39:D40"/>
    <mergeCell ref="E39:E40"/>
    <mergeCell ref="B42:D43"/>
    <mergeCell ref="E42:E43"/>
    <mergeCell ref="G39:J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1"/>
  <sheetViews>
    <sheetView workbookViewId="0"/>
  </sheetViews>
  <sheetFormatPr baseColWidth="10" defaultRowHeight="15" x14ac:dyDescent="0.25"/>
  <cols>
    <col min="1" max="1" width="25.140625" style="17" customWidth="1"/>
    <col min="2" max="5" width="11.42578125" style="17"/>
    <col min="6" max="6" width="14.7109375" style="17" customWidth="1"/>
    <col min="7" max="16384" width="11.42578125" style="17"/>
  </cols>
  <sheetData>
    <row r="1" spans="1:6" x14ac:dyDescent="0.25">
      <c r="A1" s="18" t="s">
        <v>64</v>
      </c>
    </row>
    <row r="3" spans="1:6" x14ac:dyDescent="0.25">
      <c r="A3" s="18" t="s">
        <v>65</v>
      </c>
      <c r="B3" s="79"/>
      <c r="C3" s="79"/>
      <c r="D3" s="79"/>
      <c r="E3" s="79"/>
      <c r="F3" s="79"/>
    </row>
    <row r="4" spans="1:6" x14ac:dyDescent="0.25">
      <c r="A4" s="18" t="s">
        <v>66</v>
      </c>
      <c r="B4" s="79"/>
      <c r="C4" s="79"/>
      <c r="D4" s="79"/>
      <c r="E4" s="79"/>
      <c r="F4" s="79"/>
    </row>
    <row r="5" spans="1:6" x14ac:dyDescent="0.25">
      <c r="A5" s="18" t="s">
        <v>67</v>
      </c>
      <c r="B5" s="79"/>
      <c r="C5" s="79"/>
      <c r="D5" s="79"/>
      <c r="E5" s="79"/>
      <c r="F5" s="79"/>
    </row>
    <row r="6" spans="1:6" x14ac:dyDescent="0.25">
      <c r="A6" s="79" t="s">
        <v>68</v>
      </c>
      <c r="B6" s="79"/>
      <c r="C6" s="79"/>
      <c r="D6" s="79"/>
      <c r="E6" s="79"/>
      <c r="F6" s="79"/>
    </row>
    <row r="7" spans="1:6" ht="39.75" customHeight="1" x14ac:dyDescent="0.25">
      <c r="A7" s="78" t="s">
        <v>69</v>
      </c>
      <c r="B7" s="78"/>
      <c r="C7" s="78"/>
      <c r="D7" s="78"/>
      <c r="E7" s="78"/>
      <c r="F7" s="78"/>
    </row>
    <row r="8" spans="1:6" ht="27.75" customHeight="1" x14ac:dyDescent="0.25">
      <c r="A8" s="34" t="s">
        <v>70</v>
      </c>
      <c r="B8" s="19">
        <v>18</v>
      </c>
      <c r="C8" s="79" t="s">
        <v>71</v>
      </c>
      <c r="D8" s="79"/>
      <c r="E8" s="19">
        <v>10</v>
      </c>
    </row>
    <row r="9" spans="1:6" ht="27.75" customHeight="1" x14ac:dyDescent="0.25">
      <c r="A9" s="88" t="s">
        <v>72</v>
      </c>
      <c r="B9" s="88"/>
      <c r="C9" s="88"/>
      <c r="D9" s="88"/>
      <c r="E9" s="30">
        <v>8</v>
      </c>
      <c r="F9" s="43">
        <f>E9/B8</f>
        <v>0.44444444444444442</v>
      </c>
    </row>
    <row r="10" spans="1:6" ht="27.75" customHeight="1" x14ac:dyDescent="0.25">
      <c r="A10" s="84" t="s">
        <v>73</v>
      </c>
      <c r="B10" s="85"/>
      <c r="C10" s="85"/>
      <c r="D10" s="85"/>
      <c r="E10" s="86"/>
      <c r="F10" s="31">
        <f>E9/B8*100</f>
        <v>44.444444444444443</v>
      </c>
    </row>
    <row r="11" spans="1:6" ht="27.75" customHeight="1" x14ac:dyDescent="0.25"/>
    <row r="12" spans="1:6" ht="27.75" customHeight="1" x14ac:dyDescent="0.25">
      <c r="A12" s="78" t="s">
        <v>74</v>
      </c>
      <c r="B12" s="78"/>
      <c r="C12" s="78"/>
      <c r="D12" s="78"/>
      <c r="E12" s="78"/>
      <c r="F12" s="78"/>
    </row>
    <row r="13" spans="1:6" ht="27.75" customHeight="1" x14ac:dyDescent="0.25">
      <c r="A13" s="79" t="s">
        <v>75</v>
      </c>
      <c r="B13" s="79"/>
      <c r="C13" s="79"/>
      <c r="D13" s="35">
        <v>60</v>
      </c>
      <c r="E13" s="87" t="s">
        <v>76</v>
      </c>
      <c r="F13" s="79"/>
    </row>
    <row r="14" spans="1:6" ht="27.75" customHeight="1" x14ac:dyDescent="0.25">
      <c r="A14" s="79" t="s">
        <v>77</v>
      </c>
      <c r="B14" s="79"/>
      <c r="C14" s="79"/>
      <c r="D14" s="32"/>
    </row>
    <row r="15" spans="1:6" ht="27.75" customHeight="1" x14ac:dyDescent="0.25">
      <c r="A15" s="17" t="s">
        <v>78</v>
      </c>
      <c r="B15" s="38">
        <v>8</v>
      </c>
      <c r="C15" s="20">
        <v>60</v>
      </c>
      <c r="D15" s="40">
        <f>B15*C15</f>
        <v>480</v>
      </c>
      <c r="E15" s="82" t="s">
        <v>79</v>
      </c>
      <c r="F15" s="83"/>
    </row>
    <row r="16" spans="1:6" ht="36" customHeight="1" x14ac:dyDescent="0.25">
      <c r="A16" s="29" t="s">
        <v>80</v>
      </c>
      <c r="B16" s="45">
        <f>D13/100</f>
        <v>0.6</v>
      </c>
      <c r="C16" s="24" t="s">
        <v>81</v>
      </c>
      <c r="D16" s="41">
        <f>D15*B16</f>
        <v>288</v>
      </c>
      <c r="E16" s="24" t="s">
        <v>79</v>
      </c>
      <c r="F16" s="39" t="s">
        <v>82</v>
      </c>
    </row>
    <row r="17" spans="1:7" ht="36" customHeight="1" x14ac:dyDescent="0.25">
      <c r="A17" s="97"/>
      <c r="B17" s="97"/>
      <c r="C17" s="97"/>
      <c r="D17" s="97"/>
      <c r="E17" s="97"/>
      <c r="F17" s="97"/>
      <c r="G17" s="97"/>
    </row>
    <row r="18" spans="1:7" ht="27.75" customHeight="1" x14ac:dyDescent="0.25">
      <c r="A18" s="29" t="s">
        <v>83</v>
      </c>
      <c r="B18" s="36">
        <v>4</v>
      </c>
      <c r="C18" s="17" t="s">
        <v>84</v>
      </c>
      <c r="D18" s="37">
        <v>48</v>
      </c>
      <c r="E18" s="17" t="s">
        <v>85</v>
      </c>
      <c r="F18" s="33">
        <v>4.4800000000000004</v>
      </c>
    </row>
    <row r="19" spans="1:7" x14ac:dyDescent="0.2">
      <c r="A19" s="89" t="s">
        <v>86</v>
      </c>
      <c r="B19" s="89"/>
      <c r="C19" s="89"/>
      <c r="D19" s="89"/>
      <c r="E19" s="89"/>
    </row>
    <row r="21" spans="1:7" ht="18" x14ac:dyDescent="0.25">
      <c r="A21" s="78" t="s">
        <v>87</v>
      </c>
      <c r="B21" s="78"/>
      <c r="C21" s="78"/>
      <c r="D21" s="78"/>
      <c r="E21" s="78"/>
      <c r="F21" s="78"/>
    </row>
    <row r="22" spans="1:7" x14ac:dyDescent="0.25">
      <c r="A22" s="96" t="s">
        <v>88</v>
      </c>
      <c r="B22" s="96"/>
      <c r="C22" s="96"/>
      <c r="D22" s="96"/>
      <c r="E22" s="96"/>
      <c r="F22" s="96"/>
    </row>
    <row r="23" spans="1:7" x14ac:dyDescent="0.25">
      <c r="A23" s="92" t="s">
        <v>89</v>
      </c>
      <c r="B23" s="93"/>
      <c r="C23" s="93"/>
      <c r="D23" s="42">
        <v>0.44</v>
      </c>
      <c r="E23" s="81">
        <f>D23*D24</f>
        <v>0.26400000000000001</v>
      </c>
      <c r="F23" s="90">
        <f>E23*100</f>
        <v>26.400000000000002</v>
      </c>
    </row>
    <row r="24" spans="1:7" x14ac:dyDescent="0.25">
      <c r="A24" s="94" t="s">
        <v>90</v>
      </c>
      <c r="B24" s="95"/>
      <c r="C24" s="95"/>
      <c r="D24" s="44">
        <v>0.6</v>
      </c>
      <c r="E24" s="77"/>
      <c r="F24" s="91"/>
    </row>
    <row r="25" spans="1:7" x14ac:dyDescent="0.25">
      <c r="A25" s="79" t="s">
        <v>91</v>
      </c>
      <c r="B25" s="79"/>
      <c r="C25" s="79"/>
      <c r="D25" s="80"/>
      <c r="E25" s="33"/>
    </row>
    <row r="27" spans="1:7" x14ac:dyDescent="0.2">
      <c r="A27" s="16" t="s">
        <v>92</v>
      </c>
    </row>
    <row r="29" spans="1:7" x14ac:dyDescent="0.2">
      <c r="A29" s="16" t="s">
        <v>93</v>
      </c>
    </row>
    <row r="30" spans="1:7" x14ac:dyDescent="0.25">
      <c r="A30" s="79" t="s">
        <v>91</v>
      </c>
      <c r="B30" s="79"/>
      <c r="C30" s="79"/>
      <c r="D30" s="80"/>
      <c r="E30" s="19">
        <v>4</v>
      </c>
    </row>
    <row r="33" spans="1:6" x14ac:dyDescent="0.25">
      <c r="A33" s="79" t="s">
        <v>94</v>
      </c>
      <c r="B33" s="79"/>
      <c r="C33" s="79"/>
      <c r="D33" s="79"/>
      <c r="E33" s="79"/>
    </row>
    <row r="35" spans="1:6" x14ac:dyDescent="0.25">
      <c r="A35" s="79" t="s">
        <v>91</v>
      </c>
      <c r="B35" s="79"/>
      <c r="C35" s="79"/>
      <c r="D35" s="80"/>
      <c r="E35" s="19"/>
    </row>
    <row r="37" spans="1:6" ht="18" x14ac:dyDescent="0.25">
      <c r="A37" s="78" t="s">
        <v>95</v>
      </c>
      <c r="B37" s="78"/>
      <c r="C37" s="78"/>
      <c r="D37" s="78"/>
      <c r="E37" s="78"/>
      <c r="F37" s="78"/>
    </row>
    <row r="39" spans="1:6" ht="33" customHeight="1" x14ac:dyDescent="0.25">
      <c r="A39" s="26" t="s">
        <v>96</v>
      </c>
      <c r="B39" s="81" t="s">
        <v>97</v>
      </c>
      <c r="C39" s="81"/>
      <c r="D39" s="81"/>
      <c r="E39" s="20"/>
      <c r="F39" s="21"/>
    </row>
    <row r="40" spans="1:6" ht="33" customHeight="1" x14ac:dyDescent="0.25">
      <c r="A40" s="27" t="s">
        <v>98</v>
      </c>
      <c r="B40" s="76" t="s">
        <v>99</v>
      </c>
      <c r="C40" s="76"/>
      <c r="D40" s="76"/>
      <c r="E40" s="22"/>
      <c r="F40" s="23"/>
    </row>
    <row r="41" spans="1:6" ht="33" customHeight="1" x14ac:dyDescent="0.25">
      <c r="A41" s="28" t="s">
        <v>100</v>
      </c>
      <c r="B41" s="77" t="s">
        <v>101</v>
      </c>
      <c r="C41" s="77"/>
      <c r="D41" s="77"/>
      <c r="E41" s="24"/>
      <c r="F41" s="25"/>
    </row>
  </sheetData>
  <mergeCells count="29">
    <mergeCell ref="B3:F3"/>
    <mergeCell ref="A6:F6"/>
    <mergeCell ref="C8:D8"/>
    <mergeCell ref="A9:D9"/>
    <mergeCell ref="A25:D25"/>
    <mergeCell ref="A19:E19"/>
    <mergeCell ref="A21:F21"/>
    <mergeCell ref="E23:E24"/>
    <mergeCell ref="F23:F24"/>
    <mergeCell ref="A23:C23"/>
    <mergeCell ref="A24:C24"/>
    <mergeCell ref="A22:F22"/>
    <mergeCell ref="A17:G17"/>
    <mergeCell ref="B40:D40"/>
    <mergeCell ref="B41:D41"/>
    <mergeCell ref="A37:F37"/>
    <mergeCell ref="B5:F5"/>
    <mergeCell ref="B4:F4"/>
    <mergeCell ref="A30:D30"/>
    <mergeCell ref="A33:E33"/>
    <mergeCell ref="A35:D35"/>
    <mergeCell ref="B39:D39"/>
    <mergeCell ref="E15:F15"/>
    <mergeCell ref="A10:E10"/>
    <mergeCell ref="A7:F7"/>
    <mergeCell ref="A12:F12"/>
    <mergeCell ref="A13:C13"/>
    <mergeCell ref="E13:F13"/>
    <mergeCell ref="A14:C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0"/>
  <sheetViews>
    <sheetView workbookViewId="0"/>
  </sheetViews>
  <sheetFormatPr baseColWidth="10" defaultColWidth="9.140625" defaultRowHeight="15" x14ac:dyDescent="0.25"/>
  <cols>
    <col min="1" max="1" width="16" customWidth="1"/>
    <col min="2" max="3" width="22" customWidth="1"/>
    <col min="4" max="4" width="28" customWidth="1"/>
    <col min="5" max="5" width="26" customWidth="1"/>
    <col min="6" max="6" width="25" customWidth="1"/>
    <col min="7" max="8" width="28" customWidth="1"/>
  </cols>
  <sheetData>
    <row r="1" spans="1:8" ht="21" x14ac:dyDescent="0.25">
      <c r="A1" s="98" t="s">
        <v>102</v>
      </c>
      <c r="B1" s="98"/>
      <c r="C1" s="98"/>
      <c r="D1" s="98"/>
      <c r="E1" s="98"/>
      <c r="F1" s="98"/>
      <c r="G1" s="98"/>
      <c r="H1" s="98"/>
    </row>
    <row r="2" spans="1:8" x14ac:dyDescent="0.25">
      <c r="A2" s="48"/>
      <c r="B2" s="48"/>
      <c r="C2" s="48"/>
      <c r="D2" s="48"/>
      <c r="E2" s="48"/>
      <c r="F2" s="48"/>
      <c r="G2" s="48"/>
      <c r="H2" s="48"/>
    </row>
    <row r="3" spans="1:8" x14ac:dyDescent="0.25">
      <c r="A3" s="46" t="s">
        <v>103</v>
      </c>
      <c r="B3" s="46" t="s">
        <v>104</v>
      </c>
      <c r="C3" s="46" t="s">
        <v>105</v>
      </c>
      <c r="D3" s="46" t="s">
        <v>106</v>
      </c>
      <c r="E3" s="46" t="s">
        <v>107</v>
      </c>
      <c r="F3" s="46" t="s">
        <v>108</v>
      </c>
      <c r="G3" s="46" t="s">
        <v>109</v>
      </c>
      <c r="H3" s="46" t="s">
        <v>110</v>
      </c>
    </row>
    <row r="4" spans="1:8" ht="60" x14ac:dyDescent="0.25">
      <c r="A4" s="48" t="s">
        <v>93</v>
      </c>
      <c r="B4" s="48" t="s">
        <v>111</v>
      </c>
      <c r="C4" s="48" t="s">
        <v>112</v>
      </c>
      <c r="D4" s="48" t="s">
        <v>113</v>
      </c>
      <c r="E4" s="48" t="s">
        <v>114</v>
      </c>
      <c r="F4" s="48" t="s">
        <v>115</v>
      </c>
      <c r="G4" s="48" t="s">
        <v>116</v>
      </c>
      <c r="H4" s="48" t="s">
        <v>117</v>
      </c>
    </row>
    <row r="5" spans="1:8" ht="60" x14ac:dyDescent="0.25">
      <c r="A5" s="48" t="s">
        <v>118</v>
      </c>
      <c r="B5" s="48" t="s">
        <v>111</v>
      </c>
      <c r="C5" s="48" t="s">
        <v>119</v>
      </c>
      <c r="D5" s="48" t="s">
        <v>120</v>
      </c>
      <c r="E5" s="48" t="s">
        <v>121</v>
      </c>
      <c r="F5" s="48" t="s">
        <v>122</v>
      </c>
      <c r="G5" s="48" t="s">
        <v>123</v>
      </c>
      <c r="H5" s="48" t="s">
        <v>124</v>
      </c>
    </row>
    <row r="6" spans="1:8" ht="45" x14ac:dyDescent="0.25">
      <c r="A6" s="48" t="s">
        <v>125</v>
      </c>
      <c r="B6" s="48" t="s">
        <v>126</v>
      </c>
      <c r="C6" s="48" t="s">
        <v>127</v>
      </c>
      <c r="D6" s="48" t="s">
        <v>128</v>
      </c>
      <c r="E6" s="48" t="s">
        <v>129</v>
      </c>
      <c r="F6" s="48" t="s">
        <v>130</v>
      </c>
      <c r="G6" s="48" t="s">
        <v>131</v>
      </c>
      <c r="H6" s="48" t="s">
        <v>132</v>
      </c>
    </row>
    <row r="7" spans="1:8" x14ac:dyDescent="0.25">
      <c r="A7" s="48"/>
      <c r="B7" s="48"/>
      <c r="C7" s="48"/>
      <c r="D7" s="48"/>
      <c r="E7" s="48"/>
      <c r="F7" s="48"/>
      <c r="G7" s="48"/>
      <c r="H7" s="48"/>
    </row>
    <row r="8" spans="1:8" ht="31.5" x14ac:dyDescent="0.25">
      <c r="A8" s="49" t="s">
        <v>133</v>
      </c>
      <c r="B8" s="49" t="s">
        <v>134</v>
      </c>
      <c r="C8" s="49" t="s">
        <v>135</v>
      </c>
      <c r="D8" s="49" t="s">
        <v>136</v>
      </c>
      <c r="E8" s="49" t="s">
        <v>137</v>
      </c>
      <c r="F8" s="49" t="s">
        <v>138</v>
      </c>
      <c r="G8" s="49" t="s">
        <v>139</v>
      </c>
      <c r="H8" s="49" t="s">
        <v>140</v>
      </c>
    </row>
    <row r="9" spans="1:8" x14ac:dyDescent="0.25">
      <c r="A9" s="48"/>
      <c r="B9" s="48"/>
      <c r="C9" s="48"/>
      <c r="D9" s="48"/>
      <c r="E9" s="48"/>
      <c r="F9" s="48"/>
      <c r="G9" s="48"/>
      <c r="H9" s="48"/>
    </row>
    <row r="10" spans="1:8" ht="30" x14ac:dyDescent="0.25">
      <c r="A10" s="47" t="s">
        <v>141</v>
      </c>
      <c r="B10" s="99" t="s">
        <v>142</v>
      </c>
      <c r="C10" s="99"/>
      <c r="D10" s="99"/>
      <c r="E10" s="99"/>
      <c r="F10" s="99"/>
      <c r="G10" s="99"/>
      <c r="H10" s="99"/>
    </row>
    <row r="11" spans="1:8" ht="30" x14ac:dyDescent="0.25">
      <c r="A11" s="47" t="s">
        <v>143</v>
      </c>
      <c r="B11" s="99" t="s">
        <v>144</v>
      </c>
      <c r="C11" s="99"/>
      <c r="D11" s="99"/>
      <c r="E11" s="99"/>
      <c r="F11" s="99"/>
      <c r="G11" s="99"/>
      <c r="H11" s="99"/>
    </row>
    <row r="12" spans="1:8" x14ac:dyDescent="0.25">
      <c r="A12" s="47" t="s">
        <v>145</v>
      </c>
      <c r="B12" s="99" t="s">
        <v>146</v>
      </c>
      <c r="C12" s="99"/>
      <c r="D12" s="99"/>
      <c r="E12" s="99"/>
      <c r="F12" s="99"/>
      <c r="G12" s="99"/>
      <c r="H12" s="99"/>
    </row>
    <row r="13" spans="1:8" x14ac:dyDescent="0.25">
      <c r="A13" s="48"/>
      <c r="B13" s="48"/>
      <c r="C13" s="48"/>
      <c r="D13" s="48"/>
      <c r="E13" s="48"/>
      <c r="F13" s="48"/>
      <c r="G13" s="48"/>
      <c r="H13" s="48"/>
    </row>
    <row r="14" spans="1:8" x14ac:dyDescent="0.25">
      <c r="A14" s="48"/>
      <c r="B14" s="48"/>
      <c r="C14" s="48"/>
      <c r="D14" s="48"/>
      <c r="E14" s="48"/>
      <c r="F14" s="48"/>
      <c r="G14" s="48"/>
      <c r="H14" s="48"/>
    </row>
    <row r="15" spans="1:8" x14ac:dyDescent="0.25">
      <c r="A15" s="48"/>
      <c r="B15" s="48"/>
      <c r="C15" s="48"/>
      <c r="D15" s="48"/>
      <c r="E15" s="48"/>
      <c r="F15" s="48"/>
      <c r="G15" s="48"/>
      <c r="H15" s="48"/>
    </row>
    <row r="16" spans="1:8" x14ac:dyDescent="0.25">
      <c r="A16" s="48"/>
      <c r="B16" s="48"/>
      <c r="C16" s="48"/>
      <c r="D16" s="48"/>
      <c r="E16" s="48"/>
      <c r="F16" s="48"/>
      <c r="G16" s="48"/>
      <c r="H16" s="48"/>
    </row>
    <row r="17" spans="1:8" x14ac:dyDescent="0.25">
      <c r="A17" s="48"/>
      <c r="B17" s="48"/>
      <c r="C17" s="48"/>
      <c r="D17" s="48"/>
      <c r="E17" s="48"/>
      <c r="F17" s="48"/>
      <c r="G17" s="48"/>
      <c r="H17" s="48"/>
    </row>
    <row r="18" spans="1:8" x14ac:dyDescent="0.25">
      <c r="A18" s="48"/>
      <c r="B18" s="48"/>
      <c r="C18" s="48"/>
      <c r="D18" s="48"/>
      <c r="E18" s="48"/>
      <c r="F18" s="48"/>
      <c r="G18" s="48"/>
      <c r="H18" s="48"/>
    </row>
    <row r="19" spans="1:8" x14ac:dyDescent="0.25">
      <c r="A19" s="48"/>
      <c r="B19" s="48"/>
      <c r="C19" s="48"/>
      <c r="D19" s="48"/>
      <c r="E19" s="48"/>
      <c r="F19" s="48"/>
      <c r="G19" s="48"/>
      <c r="H19" s="48"/>
    </row>
    <row r="20" spans="1:8" x14ac:dyDescent="0.25">
      <c r="A20" s="48"/>
      <c r="B20" s="48"/>
      <c r="C20" s="48"/>
      <c r="D20" s="48"/>
      <c r="E20" s="48"/>
      <c r="F20" s="48"/>
      <c r="G20" s="48"/>
      <c r="H20" s="48"/>
    </row>
    <row r="21" spans="1:8" x14ac:dyDescent="0.25">
      <c r="A21" s="48"/>
      <c r="B21" s="48"/>
      <c r="C21" s="48"/>
      <c r="D21" s="48"/>
      <c r="E21" s="48"/>
      <c r="F21" s="48"/>
      <c r="G21" s="48"/>
      <c r="H21" s="48"/>
    </row>
    <row r="22" spans="1:8" x14ac:dyDescent="0.25">
      <c r="A22" s="48"/>
      <c r="B22" s="48"/>
      <c r="C22" s="48"/>
      <c r="D22" s="48"/>
      <c r="E22" s="48"/>
      <c r="F22" s="48"/>
      <c r="G22" s="48"/>
      <c r="H22" s="48"/>
    </row>
    <row r="23" spans="1:8" x14ac:dyDescent="0.25">
      <c r="A23" s="48"/>
      <c r="B23" s="48"/>
      <c r="C23" s="48"/>
      <c r="D23" s="48"/>
      <c r="E23" s="48"/>
      <c r="F23" s="48"/>
      <c r="G23" s="48"/>
      <c r="H23" s="48"/>
    </row>
    <row r="24" spans="1:8" x14ac:dyDescent="0.25">
      <c r="A24" s="48"/>
      <c r="B24" s="48"/>
      <c r="C24" s="48"/>
      <c r="D24" s="48"/>
      <c r="E24" s="48"/>
      <c r="F24" s="48"/>
      <c r="G24" s="48"/>
      <c r="H24" s="48"/>
    </row>
    <row r="25" spans="1:8" x14ac:dyDescent="0.25">
      <c r="A25" s="48"/>
      <c r="B25" s="48"/>
      <c r="C25" s="48"/>
      <c r="D25" s="48"/>
      <c r="E25" s="48"/>
      <c r="F25" s="48"/>
      <c r="G25" s="48"/>
      <c r="H25" s="48"/>
    </row>
    <row r="26" spans="1:8" x14ac:dyDescent="0.25">
      <c r="A26" s="48"/>
      <c r="B26" s="48"/>
      <c r="C26" s="48"/>
      <c r="D26" s="48"/>
      <c r="E26" s="48"/>
      <c r="F26" s="48"/>
      <c r="G26" s="48"/>
      <c r="H26" s="48"/>
    </row>
    <row r="27" spans="1:8" x14ac:dyDescent="0.25">
      <c r="A27" s="48"/>
      <c r="B27" s="48"/>
      <c r="C27" s="48"/>
      <c r="D27" s="48"/>
      <c r="E27" s="48"/>
      <c r="F27" s="48"/>
      <c r="G27" s="48"/>
      <c r="H27" s="48"/>
    </row>
    <row r="28" spans="1:8" x14ac:dyDescent="0.25">
      <c r="A28" s="48"/>
      <c r="B28" s="48"/>
      <c r="C28" s="48"/>
      <c r="D28" s="48"/>
      <c r="E28" s="48"/>
      <c r="F28" s="48"/>
      <c r="G28" s="48"/>
      <c r="H28" s="48"/>
    </row>
    <row r="29" spans="1:8" x14ac:dyDescent="0.25">
      <c r="A29" s="48"/>
      <c r="B29" s="48"/>
      <c r="C29" s="48"/>
      <c r="D29" s="48"/>
      <c r="E29" s="48"/>
      <c r="F29" s="48"/>
      <c r="G29" s="48"/>
      <c r="H29" s="48"/>
    </row>
    <row r="30" spans="1:8" x14ac:dyDescent="0.25">
      <c r="A30" s="48"/>
      <c r="B30" s="48"/>
      <c r="C30" s="48"/>
      <c r="D30" s="48"/>
      <c r="E30" s="48"/>
      <c r="F30" s="48"/>
      <c r="G30" s="48"/>
      <c r="H30" s="48"/>
    </row>
    <row r="31" spans="1:8" x14ac:dyDescent="0.25">
      <c r="A31" s="48"/>
      <c r="B31" s="48"/>
      <c r="C31" s="48"/>
      <c r="D31" s="48"/>
      <c r="E31" s="48"/>
      <c r="F31" s="48"/>
      <c r="G31" s="48"/>
      <c r="H31" s="48"/>
    </row>
    <row r="32" spans="1:8" x14ac:dyDescent="0.25">
      <c r="A32" s="48"/>
      <c r="B32" s="48"/>
      <c r="C32" s="48"/>
      <c r="D32" s="48"/>
      <c r="E32" s="48"/>
      <c r="F32" s="48"/>
      <c r="G32" s="48"/>
      <c r="H32" s="48"/>
    </row>
    <row r="33" spans="1:8" x14ac:dyDescent="0.25">
      <c r="A33" s="48"/>
      <c r="B33" s="48"/>
      <c r="C33" s="48"/>
      <c r="D33" s="48"/>
      <c r="E33" s="48"/>
      <c r="F33" s="48"/>
      <c r="G33" s="48"/>
      <c r="H33" s="48"/>
    </row>
    <row r="34" spans="1:8" x14ac:dyDescent="0.25">
      <c r="A34" s="48"/>
      <c r="B34" s="48"/>
      <c r="C34" s="48"/>
      <c r="D34" s="48"/>
      <c r="E34" s="48"/>
      <c r="F34" s="48"/>
      <c r="G34" s="48"/>
      <c r="H34" s="48"/>
    </row>
    <row r="35" spans="1:8" x14ac:dyDescent="0.25">
      <c r="A35" s="48"/>
      <c r="B35" s="48"/>
      <c r="C35" s="48"/>
      <c r="D35" s="48"/>
      <c r="E35" s="48"/>
      <c r="F35" s="48"/>
      <c r="G35" s="48"/>
      <c r="H35" s="48"/>
    </row>
    <row r="36" spans="1:8" x14ac:dyDescent="0.25">
      <c r="A36" s="48"/>
      <c r="B36" s="48"/>
      <c r="C36" s="48"/>
      <c r="D36" s="48"/>
      <c r="E36" s="48"/>
      <c r="F36" s="48"/>
      <c r="G36" s="48"/>
      <c r="H36" s="48"/>
    </row>
    <row r="37" spans="1:8" x14ac:dyDescent="0.25">
      <c r="A37" s="48"/>
      <c r="B37" s="48"/>
      <c r="C37" s="48"/>
      <c r="D37" s="48"/>
      <c r="E37" s="48"/>
      <c r="F37" s="48"/>
      <c r="G37" s="48"/>
      <c r="H37" s="48"/>
    </row>
    <row r="38" spans="1:8" x14ac:dyDescent="0.25">
      <c r="A38" s="48"/>
      <c r="B38" s="48"/>
      <c r="C38" s="48"/>
      <c r="D38" s="48"/>
      <c r="E38" s="48"/>
      <c r="F38" s="48"/>
      <c r="G38" s="48"/>
      <c r="H38" s="48"/>
    </row>
    <row r="39" spans="1:8" x14ac:dyDescent="0.25">
      <c r="A39" s="48"/>
      <c r="B39" s="48"/>
      <c r="C39" s="48"/>
      <c r="D39" s="48"/>
      <c r="E39" s="48"/>
      <c r="F39" s="48"/>
      <c r="G39" s="48"/>
      <c r="H39" s="48"/>
    </row>
    <row r="40" spans="1:8" x14ac:dyDescent="0.25">
      <c r="A40" s="48"/>
      <c r="B40" s="48"/>
      <c r="C40" s="48"/>
      <c r="D40" s="48"/>
      <c r="E40" s="48"/>
      <c r="F40" s="48"/>
      <c r="G40" s="48"/>
      <c r="H40" s="48"/>
    </row>
    <row r="41" spans="1:8" x14ac:dyDescent="0.25">
      <c r="A41" s="48"/>
      <c r="B41" s="48"/>
      <c r="C41" s="48"/>
      <c r="D41" s="48"/>
      <c r="E41" s="48"/>
      <c r="F41" s="48"/>
      <c r="G41" s="48"/>
      <c r="H41" s="48"/>
    </row>
    <row r="42" spans="1:8" x14ac:dyDescent="0.25">
      <c r="A42" s="48"/>
      <c r="B42" s="48"/>
      <c r="C42" s="48"/>
      <c r="D42" s="48"/>
      <c r="E42" s="48"/>
      <c r="F42" s="48"/>
      <c r="G42" s="48"/>
      <c r="H42" s="48"/>
    </row>
    <row r="43" spans="1:8" x14ac:dyDescent="0.25">
      <c r="A43" s="48"/>
      <c r="B43" s="48"/>
      <c r="C43" s="48"/>
      <c r="D43" s="48"/>
      <c r="E43" s="48"/>
      <c r="F43" s="48"/>
      <c r="G43" s="48"/>
      <c r="H43" s="48"/>
    </row>
    <row r="44" spans="1:8" x14ac:dyDescent="0.25">
      <c r="A44" s="48"/>
      <c r="B44" s="48"/>
      <c r="C44" s="48"/>
      <c r="D44" s="48"/>
      <c r="E44" s="48"/>
      <c r="F44" s="48"/>
      <c r="G44" s="48"/>
      <c r="H44" s="48"/>
    </row>
    <row r="45" spans="1:8" x14ac:dyDescent="0.25">
      <c r="A45" s="48"/>
      <c r="B45" s="48"/>
      <c r="C45" s="48"/>
      <c r="D45" s="48"/>
      <c r="E45" s="48"/>
      <c r="F45" s="48"/>
      <c r="G45" s="48"/>
      <c r="H45" s="48"/>
    </row>
    <row r="46" spans="1:8" x14ac:dyDescent="0.25">
      <c r="A46" s="48"/>
      <c r="B46" s="48"/>
      <c r="C46" s="48"/>
      <c r="D46" s="48"/>
      <c r="E46" s="48"/>
      <c r="F46" s="48"/>
      <c r="G46" s="48"/>
      <c r="H46" s="48"/>
    </row>
    <row r="47" spans="1:8" x14ac:dyDescent="0.25">
      <c r="A47" s="48"/>
      <c r="B47" s="48"/>
      <c r="C47" s="48"/>
      <c r="D47" s="48"/>
      <c r="E47" s="48"/>
      <c r="F47" s="48"/>
      <c r="G47" s="48"/>
      <c r="H47" s="48"/>
    </row>
    <row r="48" spans="1:8" x14ac:dyDescent="0.25">
      <c r="A48" s="48"/>
      <c r="B48" s="48"/>
      <c r="C48" s="48"/>
      <c r="D48" s="48"/>
      <c r="E48" s="48"/>
      <c r="F48" s="48"/>
      <c r="G48" s="48"/>
      <c r="H48" s="48"/>
    </row>
    <row r="49" spans="1:8" x14ac:dyDescent="0.25">
      <c r="A49" s="48"/>
      <c r="B49" s="48"/>
      <c r="C49" s="48"/>
      <c r="D49" s="48"/>
      <c r="E49" s="48"/>
      <c r="F49" s="48"/>
      <c r="G49" s="48"/>
      <c r="H49" s="48"/>
    </row>
    <row r="50" spans="1:8" x14ac:dyDescent="0.25">
      <c r="A50" s="48"/>
      <c r="B50" s="48"/>
      <c r="C50" s="48"/>
      <c r="D50" s="48"/>
      <c r="E50" s="48"/>
      <c r="F50" s="48"/>
      <c r="G50" s="48"/>
      <c r="H50" s="48"/>
    </row>
    <row r="51" spans="1:8" x14ac:dyDescent="0.25">
      <c r="A51" s="48"/>
      <c r="B51" s="48"/>
      <c r="C51" s="48"/>
      <c r="D51" s="48"/>
      <c r="E51" s="48"/>
      <c r="F51" s="48"/>
      <c r="G51" s="48"/>
      <c r="H51" s="48"/>
    </row>
    <row r="52" spans="1:8" x14ac:dyDescent="0.25">
      <c r="A52" s="48"/>
      <c r="B52" s="48"/>
      <c r="C52" s="48"/>
      <c r="D52" s="48"/>
      <c r="E52" s="48"/>
      <c r="F52" s="48"/>
      <c r="G52" s="48"/>
      <c r="H52" s="48"/>
    </row>
    <row r="53" spans="1:8" x14ac:dyDescent="0.25">
      <c r="A53" s="48"/>
      <c r="B53" s="48"/>
      <c r="C53" s="48"/>
      <c r="D53" s="48"/>
      <c r="E53" s="48"/>
      <c r="F53" s="48"/>
      <c r="G53" s="48"/>
      <c r="H53" s="48"/>
    </row>
    <row r="54" spans="1:8" x14ac:dyDescent="0.25">
      <c r="A54" s="48"/>
      <c r="B54" s="48"/>
      <c r="C54" s="48"/>
      <c r="D54" s="48"/>
      <c r="E54" s="48"/>
      <c r="F54" s="48"/>
      <c r="G54" s="48"/>
      <c r="H54" s="48"/>
    </row>
    <row r="55" spans="1:8" x14ac:dyDescent="0.25">
      <c r="A55" s="48"/>
      <c r="B55" s="48"/>
      <c r="C55" s="48"/>
      <c r="D55" s="48"/>
      <c r="E55" s="48"/>
      <c r="F55" s="48"/>
      <c r="G55" s="48"/>
      <c r="H55" s="48"/>
    </row>
    <row r="56" spans="1:8" x14ac:dyDescent="0.25">
      <c r="A56" s="48"/>
      <c r="B56" s="48"/>
      <c r="C56" s="48"/>
      <c r="D56" s="48"/>
      <c r="E56" s="48"/>
      <c r="F56" s="48"/>
      <c r="G56" s="48"/>
      <c r="H56" s="48"/>
    </row>
    <row r="57" spans="1:8" x14ac:dyDescent="0.25">
      <c r="A57" s="48"/>
      <c r="B57" s="48"/>
      <c r="C57" s="48"/>
      <c r="D57" s="48"/>
      <c r="E57" s="48"/>
      <c r="F57" s="48"/>
      <c r="G57" s="48"/>
      <c r="H57" s="48"/>
    </row>
    <row r="58" spans="1:8" x14ac:dyDescent="0.25">
      <c r="A58" s="48"/>
      <c r="B58" s="48"/>
      <c r="C58" s="48"/>
      <c r="D58" s="48"/>
      <c r="E58" s="48"/>
      <c r="F58" s="48"/>
      <c r="G58" s="48"/>
      <c r="H58" s="48"/>
    </row>
    <row r="59" spans="1:8" x14ac:dyDescent="0.25">
      <c r="A59" s="48"/>
      <c r="B59" s="48"/>
      <c r="C59" s="48"/>
      <c r="D59" s="48"/>
      <c r="E59" s="48"/>
      <c r="F59" s="48"/>
      <c r="G59" s="48"/>
      <c r="H59" s="48"/>
    </row>
    <row r="60" spans="1:8" x14ac:dyDescent="0.25">
      <c r="A60" s="48"/>
      <c r="B60" s="48"/>
      <c r="C60" s="48"/>
      <c r="D60" s="48"/>
      <c r="E60" s="48"/>
      <c r="F60" s="48"/>
      <c r="G60" s="48"/>
      <c r="H60" s="48"/>
    </row>
    <row r="61" spans="1:8" x14ac:dyDescent="0.25">
      <c r="A61" s="48"/>
      <c r="B61" s="48"/>
      <c r="C61" s="48"/>
      <c r="D61" s="48"/>
      <c r="E61" s="48"/>
      <c r="F61" s="48"/>
      <c r="G61" s="48"/>
      <c r="H61" s="48"/>
    </row>
    <row r="62" spans="1:8" x14ac:dyDescent="0.25">
      <c r="A62" s="48"/>
      <c r="B62" s="48"/>
      <c r="C62" s="48"/>
      <c r="D62" s="48"/>
      <c r="E62" s="48"/>
      <c r="F62" s="48"/>
      <c r="G62" s="48"/>
      <c r="H62" s="48"/>
    </row>
    <row r="63" spans="1:8" x14ac:dyDescent="0.25">
      <c r="A63" s="48"/>
      <c r="B63" s="48"/>
      <c r="C63" s="48"/>
      <c r="D63" s="48"/>
      <c r="E63" s="48"/>
      <c r="F63" s="48"/>
      <c r="G63" s="48"/>
      <c r="H63" s="48"/>
    </row>
    <row r="64" spans="1:8" x14ac:dyDescent="0.25">
      <c r="A64" s="48"/>
      <c r="B64" s="48"/>
      <c r="C64" s="48"/>
      <c r="D64" s="48"/>
      <c r="E64" s="48"/>
      <c r="F64" s="48"/>
      <c r="G64" s="48"/>
      <c r="H64" s="48"/>
    </row>
    <row r="65" spans="1:8" x14ac:dyDescent="0.25">
      <c r="A65" s="48"/>
      <c r="B65" s="48"/>
      <c r="C65" s="48"/>
      <c r="D65" s="48"/>
      <c r="E65" s="48"/>
      <c r="F65" s="48"/>
      <c r="G65" s="48"/>
      <c r="H65" s="48"/>
    </row>
    <row r="66" spans="1:8" x14ac:dyDescent="0.25">
      <c r="A66" s="48"/>
      <c r="B66" s="48"/>
      <c r="C66" s="48"/>
      <c r="D66" s="48"/>
      <c r="E66" s="48"/>
      <c r="F66" s="48"/>
      <c r="G66" s="48"/>
      <c r="H66" s="48"/>
    </row>
    <row r="67" spans="1:8" x14ac:dyDescent="0.25">
      <c r="A67" s="48"/>
      <c r="B67" s="48"/>
      <c r="C67" s="48"/>
      <c r="D67" s="48"/>
      <c r="E67" s="48"/>
      <c r="F67" s="48"/>
      <c r="G67" s="48"/>
      <c r="H67" s="48"/>
    </row>
    <row r="68" spans="1:8" x14ac:dyDescent="0.25">
      <c r="A68" s="48"/>
      <c r="B68" s="48"/>
      <c r="C68" s="48"/>
      <c r="D68" s="48"/>
      <c r="E68" s="48"/>
      <c r="F68" s="48"/>
      <c r="G68" s="48"/>
      <c r="H68" s="48"/>
    </row>
    <row r="69" spans="1:8" x14ac:dyDescent="0.25">
      <c r="A69" s="48"/>
      <c r="B69" s="48"/>
      <c r="C69" s="48"/>
      <c r="D69" s="48"/>
      <c r="E69" s="48"/>
      <c r="F69" s="48"/>
      <c r="G69" s="48"/>
      <c r="H69" s="48"/>
    </row>
    <row r="70" spans="1:8" x14ac:dyDescent="0.25">
      <c r="A70" s="48"/>
      <c r="B70" s="48"/>
      <c r="C70" s="48"/>
      <c r="D70" s="48"/>
      <c r="E70" s="48"/>
      <c r="F70" s="48"/>
      <c r="G70" s="48"/>
      <c r="H70" s="48"/>
    </row>
    <row r="71" spans="1:8" x14ac:dyDescent="0.25">
      <c r="A71" s="48"/>
      <c r="B71" s="48"/>
      <c r="C71" s="48"/>
      <c r="D71" s="48"/>
      <c r="E71" s="48"/>
      <c r="F71" s="48"/>
      <c r="G71" s="48"/>
      <c r="H71" s="48"/>
    </row>
    <row r="72" spans="1:8" x14ac:dyDescent="0.25">
      <c r="A72" s="48"/>
      <c r="B72" s="48"/>
      <c r="C72" s="48"/>
      <c r="D72" s="48"/>
      <c r="E72" s="48"/>
      <c r="F72" s="48"/>
      <c r="G72" s="48"/>
      <c r="H72" s="48"/>
    </row>
    <row r="73" spans="1:8" x14ac:dyDescent="0.25">
      <c r="A73" s="48"/>
      <c r="B73" s="48"/>
      <c r="C73" s="48"/>
      <c r="D73" s="48"/>
      <c r="E73" s="48"/>
      <c r="F73" s="48"/>
      <c r="G73" s="48"/>
      <c r="H73" s="48"/>
    </row>
    <row r="74" spans="1:8" x14ac:dyDescent="0.25">
      <c r="A74" s="48"/>
      <c r="B74" s="48"/>
      <c r="C74" s="48"/>
      <c r="D74" s="48"/>
      <c r="E74" s="48"/>
      <c r="F74" s="48"/>
      <c r="G74" s="48"/>
      <c r="H74" s="48"/>
    </row>
    <row r="75" spans="1:8" x14ac:dyDescent="0.25">
      <c r="A75" s="48"/>
      <c r="B75" s="48"/>
      <c r="C75" s="48"/>
      <c r="D75" s="48"/>
      <c r="E75" s="48"/>
      <c r="F75" s="48"/>
      <c r="G75" s="48"/>
      <c r="H75" s="48"/>
    </row>
    <row r="76" spans="1:8" x14ac:dyDescent="0.25">
      <c r="A76" s="48"/>
      <c r="B76" s="48"/>
      <c r="C76" s="48"/>
      <c r="D76" s="48"/>
      <c r="E76" s="48"/>
      <c r="F76" s="48"/>
      <c r="G76" s="48"/>
      <c r="H76" s="48"/>
    </row>
    <row r="77" spans="1:8" x14ac:dyDescent="0.25">
      <c r="A77" s="48"/>
      <c r="B77" s="48"/>
      <c r="C77" s="48"/>
      <c r="D77" s="48"/>
      <c r="E77" s="48"/>
      <c r="F77" s="48"/>
      <c r="G77" s="48"/>
      <c r="H77" s="48"/>
    </row>
    <row r="78" spans="1:8" x14ac:dyDescent="0.25">
      <c r="A78" s="48"/>
      <c r="B78" s="48"/>
      <c r="C78" s="48"/>
      <c r="D78" s="48"/>
      <c r="E78" s="48"/>
      <c r="F78" s="48"/>
      <c r="G78" s="48"/>
      <c r="H78" s="48"/>
    </row>
    <row r="79" spans="1:8" x14ac:dyDescent="0.25">
      <c r="A79" s="48"/>
      <c r="B79" s="48"/>
      <c r="C79" s="48"/>
      <c r="D79" s="48"/>
      <c r="E79" s="48"/>
      <c r="F79" s="48"/>
      <c r="G79" s="48"/>
      <c r="H79" s="48"/>
    </row>
    <row r="80" spans="1:8" x14ac:dyDescent="0.25">
      <c r="A80" s="48"/>
      <c r="B80" s="48"/>
      <c r="C80" s="48"/>
      <c r="D80" s="48"/>
      <c r="E80" s="48"/>
      <c r="F80" s="48"/>
      <c r="G80" s="48"/>
      <c r="H80" s="48"/>
    </row>
    <row r="81" spans="1:8" x14ac:dyDescent="0.25">
      <c r="A81" s="48"/>
      <c r="B81" s="48"/>
      <c r="C81" s="48"/>
      <c r="D81" s="48"/>
      <c r="E81" s="48"/>
      <c r="F81" s="48"/>
      <c r="G81" s="48"/>
      <c r="H81" s="48"/>
    </row>
    <row r="82" spans="1:8" x14ac:dyDescent="0.25">
      <c r="A82" s="48"/>
      <c r="B82" s="48"/>
      <c r="C82" s="48"/>
      <c r="D82" s="48"/>
      <c r="E82" s="48"/>
      <c r="F82" s="48"/>
      <c r="G82" s="48"/>
      <c r="H82" s="48"/>
    </row>
    <row r="83" spans="1:8" x14ac:dyDescent="0.25">
      <c r="A83" s="48"/>
      <c r="B83" s="48"/>
      <c r="C83" s="48"/>
      <c r="D83" s="48"/>
      <c r="E83" s="48"/>
      <c r="F83" s="48"/>
      <c r="G83" s="48"/>
      <c r="H83" s="48"/>
    </row>
    <row r="84" spans="1:8" x14ac:dyDescent="0.25">
      <c r="A84" s="48"/>
      <c r="B84" s="48"/>
      <c r="C84" s="48"/>
      <c r="D84" s="48"/>
      <c r="E84" s="48"/>
      <c r="F84" s="48"/>
      <c r="G84" s="48"/>
      <c r="H84" s="48"/>
    </row>
    <row r="85" spans="1:8" x14ac:dyDescent="0.25">
      <c r="A85" s="48"/>
      <c r="B85" s="48"/>
      <c r="C85" s="48"/>
      <c r="D85" s="48"/>
      <c r="E85" s="48"/>
      <c r="F85" s="48"/>
      <c r="G85" s="48"/>
      <c r="H85" s="48"/>
    </row>
    <row r="86" spans="1:8" x14ac:dyDescent="0.25">
      <c r="A86" s="48"/>
      <c r="B86" s="48"/>
      <c r="C86" s="48"/>
      <c r="D86" s="48"/>
      <c r="E86" s="48"/>
      <c r="F86" s="48"/>
      <c r="G86" s="48"/>
      <c r="H86" s="48"/>
    </row>
    <row r="87" spans="1:8" x14ac:dyDescent="0.25">
      <c r="A87" s="48"/>
      <c r="B87" s="48"/>
      <c r="C87" s="48"/>
      <c r="D87" s="48"/>
      <c r="E87" s="48"/>
      <c r="F87" s="48"/>
      <c r="G87" s="48"/>
      <c r="H87" s="48"/>
    </row>
    <row r="88" spans="1:8" x14ac:dyDescent="0.25">
      <c r="A88" s="48"/>
      <c r="B88" s="48"/>
      <c r="C88" s="48"/>
      <c r="D88" s="48"/>
      <c r="E88" s="48"/>
      <c r="F88" s="48"/>
      <c r="G88" s="48"/>
      <c r="H88" s="48"/>
    </row>
    <row r="89" spans="1:8" x14ac:dyDescent="0.25">
      <c r="A89" s="48"/>
      <c r="B89" s="48"/>
      <c r="C89" s="48"/>
      <c r="D89" s="48"/>
      <c r="E89" s="48"/>
      <c r="F89" s="48"/>
      <c r="G89" s="48"/>
      <c r="H89" s="48"/>
    </row>
    <row r="90" spans="1:8" x14ac:dyDescent="0.25">
      <c r="A90" s="48"/>
      <c r="B90" s="48"/>
      <c r="C90" s="48"/>
      <c r="D90" s="48"/>
      <c r="E90" s="48"/>
      <c r="F90" s="48"/>
      <c r="G90" s="48"/>
      <c r="H90" s="48"/>
    </row>
    <row r="91" spans="1:8" x14ac:dyDescent="0.25">
      <c r="A91" s="48"/>
      <c r="B91" s="48"/>
      <c r="C91" s="48"/>
      <c r="D91" s="48"/>
      <c r="E91" s="48"/>
      <c r="F91" s="48"/>
      <c r="G91" s="48"/>
      <c r="H91" s="48"/>
    </row>
    <row r="92" spans="1:8" x14ac:dyDescent="0.25">
      <c r="A92" s="48"/>
      <c r="B92" s="48"/>
      <c r="C92" s="48"/>
      <c r="D92" s="48"/>
      <c r="E92" s="48"/>
      <c r="F92" s="48"/>
      <c r="G92" s="48"/>
      <c r="H92" s="48"/>
    </row>
    <row r="93" spans="1:8" x14ac:dyDescent="0.25">
      <c r="A93" s="48"/>
      <c r="B93" s="48"/>
      <c r="C93" s="48"/>
      <c r="D93" s="48"/>
      <c r="E93" s="48"/>
      <c r="F93" s="48"/>
      <c r="G93" s="48"/>
      <c r="H93" s="48"/>
    </row>
    <row r="94" spans="1:8" x14ac:dyDescent="0.25">
      <c r="A94" s="48"/>
      <c r="B94" s="48"/>
      <c r="C94" s="48"/>
      <c r="D94" s="48"/>
      <c r="E94" s="48"/>
      <c r="F94" s="48"/>
      <c r="G94" s="48"/>
      <c r="H94" s="48"/>
    </row>
    <row r="95" spans="1:8" x14ac:dyDescent="0.25">
      <c r="A95" s="48"/>
      <c r="B95" s="48"/>
      <c r="C95" s="48"/>
      <c r="D95" s="48"/>
      <c r="E95" s="48"/>
      <c r="F95" s="48"/>
      <c r="G95" s="48"/>
      <c r="H95" s="48"/>
    </row>
    <row r="96" spans="1:8" x14ac:dyDescent="0.25">
      <c r="A96" s="48"/>
      <c r="B96" s="48"/>
      <c r="C96" s="48"/>
      <c r="D96" s="48"/>
      <c r="E96" s="48"/>
      <c r="F96" s="48"/>
      <c r="G96" s="48"/>
      <c r="H96" s="48"/>
    </row>
    <row r="97" spans="1:8" x14ac:dyDescent="0.25">
      <c r="A97" s="48"/>
      <c r="B97" s="48"/>
      <c r="C97" s="48"/>
      <c r="D97" s="48"/>
      <c r="E97" s="48"/>
      <c r="F97" s="48"/>
      <c r="G97" s="48"/>
      <c r="H97" s="48"/>
    </row>
    <row r="98" spans="1:8" x14ac:dyDescent="0.25">
      <c r="A98" s="48"/>
      <c r="B98" s="48"/>
      <c r="C98" s="48"/>
      <c r="D98" s="48"/>
      <c r="E98" s="48"/>
      <c r="F98" s="48"/>
      <c r="G98" s="48"/>
      <c r="H98" s="48"/>
    </row>
    <row r="99" spans="1:8" x14ac:dyDescent="0.25">
      <c r="A99" s="48"/>
      <c r="B99" s="48"/>
      <c r="C99" s="48"/>
      <c r="D99" s="48"/>
      <c r="E99" s="48"/>
      <c r="F99" s="48"/>
      <c r="G99" s="48"/>
      <c r="H99" s="48"/>
    </row>
    <row r="100" spans="1:8" x14ac:dyDescent="0.25">
      <c r="A100" s="48"/>
      <c r="B100" s="48"/>
      <c r="C100" s="48"/>
      <c r="D100" s="48"/>
      <c r="E100" s="48"/>
      <c r="F100" s="48"/>
      <c r="G100" s="48"/>
      <c r="H100" s="48"/>
    </row>
    <row r="101" spans="1:8" x14ac:dyDescent="0.25">
      <c r="A101" s="48"/>
      <c r="B101" s="48"/>
      <c r="C101" s="48"/>
      <c r="D101" s="48"/>
      <c r="E101" s="48"/>
      <c r="F101" s="48"/>
      <c r="G101" s="48"/>
      <c r="H101" s="48"/>
    </row>
    <row r="102" spans="1:8" x14ac:dyDescent="0.25">
      <c r="A102" s="48"/>
      <c r="B102" s="48"/>
      <c r="C102" s="48"/>
      <c r="D102" s="48"/>
      <c r="E102" s="48"/>
      <c r="F102" s="48"/>
      <c r="G102" s="48"/>
      <c r="H102" s="48"/>
    </row>
    <row r="103" spans="1:8" x14ac:dyDescent="0.25">
      <c r="A103" s="48"/>
      <c r="B103" s="48"/>
      <c r="C103" s="48"/>
      <c r="D103" s="48"/>
      <c r="E103" s="48"/>
      <c r="F103" s="48"/>
      <c r="G103" s="48"/>
      <c r="H103" s="48"/>
    </row>
    <row r="104" spans="1:8" x14ac:dyDescent="0.25">
      <c r="A104" s="48"/>
      <c r="B104" s="48"/>
      <c r="C104" s="48"/>
      <c r="D104" s="48"/>
      <c r="E104" s="48"/>
      <c r="F104" s="48"/>
      <c r="G104" s="48"/>
      <c r="H104" s="48"/>
    </row>
    <row r="105" spans="1:8" x14ac:dyDescent="0.25">
      <c r="A105" s="48"/>
      <c r="B105" s="48"/>
      <c r="C105" s="48"/>
      <c r="D105" s="48"/>
      <c r="E105" s="48"/>
      <c r="F105" s="48"/>
      <c r="G105" s="48"/>
      <c r="H105" s="48"/>
    </row>
    <row r="106" spans="1:8" x14ac:dyDescent="0.25">
      <c r="A106" s="48"/>
      <c r="B106" s="48"/>
      <c r="C106" s="48"/>
      <c r="D106" s="48"/>
      <c r="E106" s="48"/>
      <c r="F106" s="48"/>
      <c r="G106" s="48"/>
      <c r="H106" s="48"/>
    </row>
    <row r="107" spans="1:8" x14ac:dyDescent="0.25">
      <c r="A107" s="48"/>
      <c r="B107" s="48"/>
      <c r="C107" s="48"/>
      <c r="D107" s="48"/>
      <c r="E107" s="48"/>
      <c r="F107" s="48"/>
      <c r="G107" s="48"/>
      <c r="H107" s="48"/>
    </row>
    <row r="108" spans="1:8" x14ac:dyDescent="0.25">
      <c r="A108" s="48"/>
      <c r="B108" s="48"/>
      <c r="C108" s="48"/>
      <c r="D108" s="48"/>
      <c r="E108" s="48"/>
      <c r="F108" s="48"/>
      <c r="G108" s="48"/>
      <c r="H108" s="48"/>
    </row>
    <row r="109" spans="1:8" x14ac:dyDescent="0.25">
      <c r="A109" s="48"/>
      <c r="B109" s="48"/>
      <c r="C109" s="48"/>
      <c r="D109" s="48"/>
      <c r="E109" s="48"/>
      <c r="F109" s="48"/>
      <c r="G109" s="48"/>
      <c r="H109" s="48"/>
    </row>
    <row r="110" spans="1:8" x14ac:dyDescent="0.25">
      <c r="A110" s="48"/>
      <c r="B110" s="48"/>
      <c r="C110" s="48"/>
      <c r="D110" s="48"/>
      <c r="E110" s="48"/>
      <c r="F110" s="48"/>
      <c r="G110" s="48"/>
      <c r="H110" s="48"/>
    </row>
    <row r="111" spans="1:8" x14ac:dyDescent="0.25">
      <c r="A111" s="48"/>
      <c r="B111" s="48"/>
      <c r="C111" s="48"/>
      <c r="D111" s="48"/>
      <c r="E111" s="48"/>
      <c r="F111" s="48"/>
      <c r="G111" s="48"/>
      <c r="H111" s="48"/>
    </row>
    <row r="112" spans="1:8" x14ac:dyDescent="0.25">
      <c r="A112" s="48"/>
      <c r="B112" s="48"/>
      <c r="C112" s="48"/>
      <c r="D112" s="48"/>
      <c r="E112" s="48"/>
      <c r="F112" s="48"/>
      <c r="G112" s="48"/>
      <c r="H112" s="48"/>
    </row>
    <row r="113" spans="1:8" x14ac:dyDescent="0.25">
      <c r="A113" s="48"/>
      <c r="B113" s="48"/>
      <c r="C113" s="48"/>
      <c r="D113" s="48"/>
      <c r="E113" s="48"/>
      <c r="F113" s="48"/>
      <c r="G113" s="48"/>
      <c r="H113" s="48"/>
    </row>
    <row r="114" spans="1:8" x14ac:dyDescent="0.25">
      <c r="A114" s="48"/>
      <c r="B114" s="48"/>
      <c r="C114" s="48"/>
      <c r="D114" s="48"/>
      <c r="E114" s="48"/>
      <c r="F114" s="48"/>
      <c r="G114" s="48"/>
      <c r="H114" s="48"/>
    </row>
    <row r="115" spans="1:8" x14ac:dyDescent="0.25">
      <c r="A115" s="48"/>
      <c r="B115" s="48"/>
      <c r="C115" s="48"/>
      <c r="D115" s="48"/>
      <c r="E115" s="48"/>
      <c r="F115" s="48"/>
      <c r="G115" s="48"/>
      <c r="H115" s="48"/>
    </row>
    <row r="116" spans="1:8" x14ac:dyDescent="0.25">
      <c r="A116" s="48"/>
      <c r="B116" s="48"/>
      <c r="C116" s="48"/>
      <c r="D116" s="48"/>
      <c r="E116" s="48"/>
      <c r="F116" s="48"/>
      <c r="G116" s="48"/>
      <c r="H116" s="48"/>
    </row>
    <row r="117" spans="1:8" x14ac:dyDescent="0.25">
      <c r="A117" s="48"/>
      <c r="B117" s="48"/>
      <c r="C117" s="48"/>
      <c r="D117" s="48"/>
      <c r="E117" s="48"/>
      <c r="F117" s="48"/>
      <c r="G117" s="48"/>
      <c r="H117" s="48"/>
    </row>
    <row r="118" spans="1:8" x14ac:dyDescent="0.25">
      <c r="A118" s="48"/>
      <c r="B118" s="48"/>
      <c r="C118" s="48"/>
      <c r="D118" s="48"/>
      <c r="E118" s="48"/>
      <c r="F118" s="48"/>
      <c r="G118" s="48"/>
      <c r="H118" s="48"/>
    </row>
    <row r="119" spans="1:8" x14ac:dyDescent="0.25">
      <c r="A119" s="48"/>
      <c r="B119" s="48"/>
      <c r="C119" s="48"/>
      <c r="D119" s="48"/>
      <c r="E119" s="48"/>
      <c r="F119" s="48"/>
      <c r="G119" s="48"/>
      <c r="H119" s="48"/>
    </row>
    <row r="120" spans="1:8" x14ac:dyDescent="0.25">
      <c r="A120" s="48"/>
      <c r="B120" s="48"/>
      <c r="C120" s="48"/>
      <c r="D120" s="48"/>
      <c r="E120" s="48"/>
      <c r="F120" s="48"/>
      <c r="G120" s="48"/>
      <c r="H120" s="48"/>
    </row>
  </sheetData>
  <mergeCells count="4">
    <mergeCell ref="A1:H1"/>
    <mergeCell ref="B10:H10"/>
    <mergeCell ref="B11:H11"/>
    <mergeCell ref="B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0"/>
  <sheetViews>
    <sheetView workbookViewId="0"/>
  </sheetViews>
  <sheetFormatPr baseColWidth="10" defaultColWidth="9.140625" defaultRowHeight="15" x14ac:dyDescent="0.25"/>
  <cols>
    <col min="1" max="1" width="26" customWidth="1"/>
    <col min="2" max="2" width="28" customWidth="1"/>
    <col min="3" max="3" width="14" customWidth="1"/>
    <col min="4" max="4" width="34" customWidth="1"/>
    <col min="5" max="5" width="12" customWidth="1"/>
    <col min="6" max="6" width="24" customWidth="1"/>
    <col min="7" max="7" width="18" customWidth="1"/>
    <col min="8" max="8" width="38" customWidth="1"/>
  </cols>
  <sheetData>
    <row r="1" spans="1:8" ht="30" customHeight="1" x14ac:dyDescent="0.25">
      <c r="A1" s="100" t="s">
        <v>147</v>
      </c>
      <c r="B1" s="100"/>
      <c r="C1" s="100"/>
      <c r="D1" s="100"/>
      <c r="E1" s="100"/>
      <c r="F1" s="100"/>
      <c r="G1" s="54"/>
      <c r="H1" s="54"/>
    </row>
    <row r="2" spans="1:8" ht="30" customHeight="1" x14ac:dyDescent="0.25">
      <c r="A2" s="50"/>
      <c r="B2" s="50"/>
      <c r="C2" s="50"/>
      <c r="D2" s="50"/>
      <c r="E2" s="50"/>
      <c r="F2" s="50"/>
      <c r="G2" s="50"/>
      <c r="H2" s="50"/>
    </row>
    <row r="3" spans="1:8" ht="30" customHeight="1" x14ac:dyDescent="0.25">
      <c r="A3" s="55" t="s">
        <v>148</v>
      </c>
      <c r="B3" s="55" t="s">
        <v>149</v>
      </c>
      <c r="C3" s="55" t="s">
        <v>150</v>
      </c>
      <c r="D3" s="55" t="s">
        <v>151</v>
      </c>
      <c r="E3" s="55" t="s">
        <v>152</v>
      </c>
      <c r="F3" s="55" t="s">
        <v>153</v>
      </c>
      <c r="G3" s="55" t="s">
        <v>154</v>
      </c>
      <c r="H3" s="55" t="s">
        <v>155</v>
      </c>
    </row>
    <row r="4" spans="1:8" ht="30" customHeight="1" x14ac:dyDescent="0.25">
      <c r="A4" s="56" t="s">
        <v>156</v>
      </c>
      <c r="B4" s="51" t="s">
        <v>157</v>
      </c>
      <c r="C4" s="50"/>
      <c r="D4" s="50" t="s">
        <v>158</v>
      </c>
      <c r="E4" s="47">
        <v>0</v>
      </c>
      <c r="F4" s="47" t="s">
        <v>159</v>
      </c>
      <c r="G4" s="51" t="s">
        <v>160</v>
      </c>
      <c r="H4" s="51" t="s">
        <v>161</v>
      </c>
    </row>
    <row r="5" spans="1:8" ht="30" customHeight="1" x14ac:dyDescent="0.25">
      <c r="A5" s="56" t="s">
        <v>162</v>
      </c>
      <c r="B5" s="51" t="s">
        <v>163</v>
      </c>
      <c r="C5" s="50"/>
      <c r="D5" s="50" t="s">
        <v>164</v>
      </c>
      <c r="E5" s="47">
        <v>0.5</v>
      </c>
      <c r="F5" s="47" t="s">
        <v>165</v>
      </c>
      <c r="G5" s="51" t="s">
        <v>160</v>
      </c>
      <c r="H5" s="51" t="s">
        <v>166</v>
      </c>
    </row>
    <row r="6" spans="1:8" ht="30" customHeight="1" x14ac:dyDescent="0.25">
      <c r="A6" s="56" t="s">
        <v>167</v>
      </c>
      <c r="B6" s="51" t="s">
        <v>168</v>
      </c>
      <c r="C6" s="50"/>
      <c r="D6" s="50" t="s">
        <v>169</v>
      </c>
      <c r="E6" s="47">
        <v>1</v>
      </c>
      <c r="F6" s="47" t="s">
        <v>170</v>
      </c>
      <c r="G6" s="51" t="s">
        <v>160</v>
      </c>
      <c r="H6" s="51" t="s">
        <v>171</v>
      </c>
    </row>
    <row r="7" spans="1:8" ht="30" customHeight="1" x14ac:dyDescent="0.25">
      <c r="A7" s="56" t="s">
        <v>172</v>
      </c>
      <c r="B7" s="51">
        <v>20</v>
      </c>
      <c r="C7" s="50" t="s">
        <v>173</v>
      </c>
      <c r="D7" s="50" t="s">
        <v>174</v>
      </c>
      <c r="E7" s="47">
        <v>2</v>
      </c>
      <c r="F7" s="47" t="s">
        <v>175</v>
      </c>
      <c r="G7" s="51" t="s">
        <v>160</v>
      </c>
      <c r="H7" s="51" t="s">
        <v>176</v>
      </c>
    </row>
    <row r="8" spans="1:8" ht="30" customHeight="1" x14ac:dyDescent="0.25">
      <c r="A8" s="56" t="s">
        <v>177</v>
      </c>
      <c r="B8" s="51">
        <v>8</v>
      </c>
      <c r="C8" s="50" t="s">
        <v>178</v>
      </c>
      <c r="D8" s="50" t="s">
        <v>179</v>
      </c>
      <c r="E8" s="47">
        <v>3</v>
      </c>
      <c r="F8" s="47" t="s">
        <v>180</v>
      </c>
      <c r="G8" s="51" t="s">
        <v>160</v>
      </c>
      <c r="H8" s="51" t="s">
        <v>181</v>
      </c>
    </row>
    <row r="9" spans="1:8" ht="30" customHeight="1" x14ac:dyDescent="0.25">
      <c r="A9" s="56" t="s">
        <v>182</v>
      </c>
      <c r="B9" s="51">
        <v>8</v>
      </c>
      <c r="C9" s="50" t="s">
        <v>183</v>
      </c>
      <c r="D9" s="50" t="s">
        <v>184</v>
      </c>
      <c r="E9" s="47">
        <v>4</v>
      </c>
      <c r="F9" s="47" t="s">
        <v>185</v>
      </c>
      <c r="G9" s="51" t="s">
        <v>160</v>
      </c>
      <c r="H9" s="51" t="s">
        <v>186</v>
      </c>
    </row>
    <row r="10" spans="1:8" ht="30" customHeight="1" x14ac:dyDescent="0.25">
      <c r="A10" s="56" t="s">
        <v>187</v>
      </c>
      <c r="B10" s="51">
        <v>5</v>
      </c>
      <c r="C10" s="50" t="s">
        <v>183</v>
      </c>
      <c r="D10" s="50" t="s">
        <v>188</v>
      </c>
      <c r="E10" s="47">
        <v>5</v>
      </c>
      <c r="F10" s="47" t="s">
        <v>189</v>
      </c>
      <c r="G10" s="51" t="s">
        <v>160</v>
      </c>
      <c r="H10" s="51" t="s">
        <v>190</v>
      </c>
    </row>
    <row r="11" spans="1:8" ht="30" customHeight="1" x14ac:dyDescent="0.25">
      <c r="A11" s="56" t="s">
        <v>191</v>
      </c>
      <c r="B11" s="57">
        <v>4</v>
      </c>
      <c r="C11" s="50" t="s">
        <v>192</v>
      </c>
      <c r="D11" s="50" t="s">
        <v>193</v>
      </c>
      <c r="E11" s="47">
        <v>6</v>
      </c>
      <c r="F11" s="47" t="s">
        <v>189</v>
      </c>
      <c r="G11" s="51" t="s">
        <v>194</v>
      </c>
      <c r="H11" s="51" t="s">
        <v>195</v>
      </c>
    </row>
    <row r="12" spans="1:8" ht="30" customHeight="1" x14ac:dyDescent="0.25">
      <c r="A12" s="56" t="s">
        <v>196</v>
      </c>
      <c r="B12" s="51" t="s">
        <v>197</v>
      </c>
      <c r="C12" s="50"/>
      <c r="D12" s="50" t="s">
        <v>198</v>
      </c>
      <c r="E12" s="47">
        <v>7</v>
      </c>
      <c r="F12" s="47" t="s">
        <v>199</v>
      </c>
      <c r="G12" s="51" t="s">
        <v>160</v>
      </c>
      <c r="H12" s="51" t="s">
        <v>200</v>
      </c>
    </row>
    <row r="13" spans="1:8" ht="30" customHeight="1" x14ac:dyDescent="0.25">
      <c r="A13" s="56"/>
      <c r="B13" s="50"/>
      <c r="C13" s="50"/>
      <c r="D13" s="50"/>
      <c r="E13" s="47">
        <v>8</v>
      </c>
      <c r="F13" s="47" t="s">
        <v>199</v>
      </c>
      <c r="G13" s="50"/>
      <c r="H13" s="50"/>
    </row>
    <row r="14" spans="1:8" ht="30" customHeight="1" x14ac:dyDescent="0.25">
      <c r="A14" s="56"/>
      <c r="B14" s="50"/>
      <c r="C14" s="50"/>
      <c r="D14" s="50"/>
      <c r="E14" s="47">
        <v>9</v>
      </c>
      <c r="F14" s="47" t="s">
        <v>199</v>
      </c>
      <c r="G14" s="50"/>
      <c r="H14" s="50"/>
    </row>
    <row r="15" spans="1:8" ht="30" customHeight="1" x14ac:dyDescent="0.25">
      <c r="A15" s="56"/>
      <c r="B15" s="50"/>
      <c r="C15" s="50"/>
      <c r="D15" s="50"/>
      <c r="E15" s="47">
        <v>10</v>
      </c>
      <c r="F15" s="47" t="s">
        <v>201</v>
      </c>
      <c r="G15" s="50"/>
      <c r="H15" s="50"/>
    </row>
    <row r="16" spans="1:8" ht="30" customHeight="1" x14ac:dyDescent="0.25">
      <c r="A16" s="50"/>
      <c r="B16" s="50"/>
      <c r="C16" s="50"/>
      <c r="D16" s="50"/>
      <c r="E16" s="50"/>
      <c r="F16" s="50"/>
      <c r="G16" s="50"/>
      <c r="H16" s="50"/>
    </row>
    <row r="17" spans="1:8" ht="30" customHeight="1" x14ac:dyDescent="0.25">
      <c r="A17" s="58" t="s">
        <v>85</v>
      </c>
      <c r="B17" s="58" t="s">
        <v>202</v>
      </c>
      <c r="C17" s="58" t="s">
        <v>150</v>
      </c>
      <c r="D17" s="58" t="s">
        <v>203</v>
      </c>
      <c r="E17" s="58"/>
      <c r="F17" s="58"/>
      <c r="G17" s="50"/>
      <c r="H17" s="50"/>
    </row>
    <row r="18" spans="1:8" ht="30" customHeight="1" x14ac:dyDescent="0.25">
      <c r="A18" s="50" t="s">
        <v>204</v>
      </c>
      <c r="B18" s="59">
        <f>B8/B7</f>
        <v>0.4</v>
      </c>
      <c r="C18" s="50" t="s">
        <v>205</v>
      </c>
      <c r="D18" s="50" t="s">
        <v>206</v>
      </c>
      <c r="E18" s="50"/>
      <c r="F18" s="50"/>
      <c r="G18" s="60" t="s">
        <v>207</v>
      </c>
      <c r="H18" s="60" t="s">
        <v>208</v>
      </c>
    </row>
    <row r="19" spans="1:8" ht="30" customHeight="1" x14ac:dyDescent="0.25">
      <c r="A19" s="50" t="s">
        <v>209</v>
      </c>
      <c r="B19" s="59">
        <f>B18*60</f>
        <v>24</v>
      </c>
      <c r="C19" s="50" t="s">
        <v>210</v>
      </c>
      <c r="D19" s="50" t="s">
        <v>211</v>
      </c>
      <c r="E19" s="50"/>
      <c r="F19" s="50"/>
      <c r="G19" s="60" t="s">
        <v>207</v>
      </c>
      <c r="H19" s="60" t="s">
        <v>208</v>
      </c>
    </row>
    <row r="20" spans="1:8" ht="30" customHeight="1" x14ac:dyDescent="0.25">
      <c r="A20" s="50" t="s">
        <v>212</v>
      </c>
      <c r="B20" s="61">
        <f>B10/B9</f>
        <v>0.625</v>
      </c>
      <c r="C20" s="50" t="s">
        <v>213</v>
      </c>
      <c r="D20" s="50" t="s">
        <v>214</v>
      </c>
      <c r="E20" s="50"/>
      <c r="F20" s="50"/>
      <c r="G20" s="60" t="s">
        <v>207</v>
      </c>
      <c r="H20" s="60" t="s">
        <v>208</v>
      </c>
    </row>
    <row r="21" spans="1:8" ht="30" customHeight="1" x14ac:dyDescent="0.25">
      <c r="A21" s="50" t="s">
        <v>215</v>
      </c>
      <c r="B21" s="61">
        <f>B18*B20</f>
        <v>0.25</v>
      </c>
      <c r="C21" s="50" t="s">
        <v>213</v>
      </c>
      <c r="D21" s="50" t="s">
        <v>216</v>
      </c>
      <c r="E21" s="50"/>
      <c r="F21" s="50"/>
      <c r="G21" s="60" t="s">
        <v>207</v>
      </c>
      <c r="H21" s="60" t="s">
        <v>208</v>
      </c>
    </row>
    <row r="22" spans="1:8" ht="30" customHeight="1" x14ac:dyDescent="0.25">
      <c r="A22" s="50" t="s">
        <v>217</v>
      </c>
      <c r="B22" s="60" t="str">
        <f>IF(B21&lt;10%,"Bajo",IF(B21&lt;20%,"Moderado",IF(B21&lt;=40%,"Medio","Alto")))</f>
        <v>Medio</v>
      </c>
      <c r="C22" s="50"/>
      <c r="D22" s="50" t="s">
        <v>218</v>
      </c>
      <c r="E22" s="50"/>
      <c r="F22" s="50"/>
      <c r="G22" s="60" t="s">
        <v>207</v>
      </c>
      <c r="H22" s="60" t="s">
        <v>208</v>
      </c>
    </row>
    <row r="23" spans="1:8" ht="30" customHeight="1" x14ac:dyDescent="0.25">
      <c r="A23" s="50" t="s">
        <v>219</v>
      </c>
      <c r="B23" s="60" t="str">
        <f>IF(B10&gt;=4,"Aplica: tarea ≥ 4 horas","Verificar: exposición menor a 4 horas")</f>
        <v>Aplica: tarea ≥ 4 horas</v>
      </c>
      <c r="C23" s="50"/>
      <c r="D23" s="50" t="s">
        <v>220</v>
      </c>
      <c r="E23" s="50"/>
      <c r="F23" s="50"/>
      <c r="G23" s="60" t="s">
        <v>207</v>
      </c>
      <c r="H23" s="60" t="s">
        <v>208</v>
      </c>
    </row>
    <row r="24" spans="1:8" ht="30" customHeight="1" x14ac:dyDescent="0.25">
      <c r="A24" s="50" t="s">
        <v>221</v>
      </c>
      <c r="B24" s="60" t="str">
        <f>IF(OR(B21&gt;40,B11&gt;=5),"No tolerable",IF(OR(B21&gt;=20,B11&gt;=4),"Moderadamente tolerable","Tolerable"))</f>
        <v>Moderadamente tolerable</v>
      </c>
      <c r="C24" s="50"/>
      <c r="D24" s="50" t="s">
        <v>222</v>
      </c>
      <c r="E24" s="50"/>
      <c r="F24" s="50"/>
      <c r="G24" s="60" t="s">
        <v>207</v>
      </c>
      <c r="H24" s="60" t="s">
        <v>208</v>
      </c>
    </row>
    <row r="25" spans="1:8" ht="30" customHeight="1" x14ac:dyDescent="0.25">
      <c r="A25" s="50" t="s">
        <v>223</v>
      </c>
      <c r="B25" s="60" t="str">
        <f>IF(B24="Tolerable","Mantener control anual y vigilancia","Intervenir: medidas de ingeniería + administrativas + seguimiento")</f>
        <v>Intervenir: medidas de ingeniería + administrativas + seguimiento</v>
      </c>
      <c r="C25" s="50"/>
      <c r="D25" s="50" t="s">
        <v>224</v>
      </c>
      <c r="E25" s="50"/>
      <c r="F25" s="50"/>
      <c r="G25" s="60" t="s">
        <v>207</v>
      </c>
      <c r="H25" s="60" t="s">
        <v>208</v>
      </c>
    </row>
    <row r="26" spans="1:8" ht="30" customHeight="1" x14ac:dyDescent="0.25">
      <c r="A26" s="50" t="s">
        <v>225</v>
      </c>
      <c r="B26" s="60" t="str">
        <f>"Reducir fuerza, reducir repetición, mejorar pausas, alternar tareas y adecuar puesto"</f>
        <v>Reducir fuerza, reducir repetición, mejorar pausas, alternar tareas y adecuar puesto</v>
      </c>
      <c r="C26" s="50"/>
      <c r="D26" s="50" t="s">
        <v>226</v>
      </c>
      <c r="E26" s="50"/>
      <c r="F26" s="50"/>
      <c r="G26" s="60" t="s">
        <v>207</v>
      </c>
      <c r="H26" s="60" t="s">
        <v>208</v>
      </c>
    </row>
    <row r="27" spans="1:8" ht="30" customHeight="1" x14ac:dyDescent="0.25">
      <c r="A27" s="50"/>
      <c r="B27" s="50"/>
      <c r="C27" s="50"/>
      <c r="D27" s="50"/>
      <c r="E27" s="50"/>
      <c r="F27" s="50"/>
      <c r="G27" s="50"/>
      <c r="H27" s="50"/>
    </row>
    <row r="28" spans="1:8" ht="30" customHeight="1" x14ac:dyDescent="0.25">
      <c r="A28" s="101" t="s">
        <v>227</v>
      </c>
      <c r="B28" s="101"/>
      <c r="C28" s="101"/>
      <c r="D28" s="101"/>
      <c r="E28" s="101"/>
      <c r="F28" s="101"/>
      <c r="G28" s="50"/>
      <c r="H28" s="50"/>
    </row>
    <row r="29" spans="1:8" ht="30" customHeight="1" x14ac:dyDescent="0.25">
      <c r="A29" s="50" t="s">
        <v>228</v>
      </c>
      <c r="B29" s="50" t="s">
        <v>229</v>
      </c>
      <c r="C29" s="50"/>
      <c r="D29" s="50"/>
      <c r="E29" s="50"/>
      <c r="F29" s="50"/>
      <c r="G29" s="50"/>
      <c r="H29" s="50"/>
    </row>
    <row r="30" spans="1:8" ht="30" customHeight="1" x14ac:dyDescent="0.25">
      <c r="A30" s="50" t="s">
        <v>230</v>
      </c>
      <c r="B30" s="50" t="s">
        <v>231</v>
      </c>
      <c r="C30" s="50"/>
      <c r="D30" s="50"/>
      <c r="E30" s="50"/>
      <c r="F30" s="50"/>
      <c r="G30" s="50"/>
      <c r="H30" s="50"/>
    </row>
    <row r="31" spans="1:8" ht="30" customHeight="1" x14ac:dyDescent="0.25">
      <c r="A31" s="50" t="s">
        <v>232</v>
      </c>
      <c r="B31" s="50" t="s">
        <v>233</v>
      </c>
      <c r="C31" s="50"/>
      <c r="D31" s="50"/>
      <c r="E31" s="50"/>
      <c r="F31" s="50"/>
      <c r="G31" s="50"/>
      <c r="H31" s="50"/>
    </row>
    <row r="32" spans="1:8" ht="30" customHeight="1" x14ac:dyDescent="0.25">
      <c r="A32" s="50" t="s">
        <v>234</v>
      </c>
      <c r="B32" s="50" t="s">
        <v>235</v>
      </c>
      <c r="C32" s="50"/>
      <c r="D32" s="50"/>
      <c r="E32" s="50"/>
      <c r="F32" s="50"/>
      <c r="G32" s="50"/>
      <c r="H32" s="50"/>
    </row>
    <row r="33" spans="1:8" ht="30" customHeight="1" x14ac:dyDescent="0.25">
      <c r="A33" s="50"/>
      <c r="B33" s="50"/>
      <c r="C33" s="50"/>
      <c r="D33" s="50"/>
      <c r="E33" s="50"/>
      <c r="F33" s="50"/>
      <c r="G33" s="50"/>
      <c r="H33" s="50"/>
    </row>
    <row r="34" spans="1:8" ht="30" customHeight="1" x14ac:dyDescent="0.25">
      <c r="A34" s="52" t="s">
        <v>236</v>
      </c>
      <c r="B34" s="52" t="s">
        <v>237</v>
      </c>
      <c r="C34" s="52" t="s">
        <v>238</v>
      </c>
      <c r="D34" s="52" t="s">
        <v>239</v>
      </c>
      <c r="E34" s="52" t="s">
        <v>240</v>
      </c>
      <c r="F34" s="52"/>
      <c r="G34" s="52"/>
      <c r="H34" s="52"/>
    </row>
    <row r="35" spans="1:8" ht="30" customHeight="1" x14ac:dyDescent="0.25">
      <c r="A35" s="50"/>
      <c r="B35" s="50"/>
      <c r="C35" s="50"/>
      <c r="D35" s="50"/>
      <c r="E35" s="50"/>
      <c r="F35" s="50"/>
      <c r="G35" s="50"/>
      <c r="H35" s="50"/>
    </row>
    <row r="36" spans="1:8" ht="30" customHeight="1" x14ac:dyDescent="0.25">
      <c r="A36" s="50"/>
      <c r="B36" s="50"/>
      <c r="C36" s="50"/>
      <c r="D36" s="50"/>
      <c r="E36" s="50"/>
      <c r="F36" s="50"/>
      <c r="G36" s="50"/>
      <c r="H36" s="50"/>
    </row>
    <row r="37" spans="1:8" ht="30" customHeight="1" x14ac:dyDescent="0.25">
      <c r="A37" s="50"/>
      <c r="B37" s="50"/>
      <c r="C37" s="50"/>
      <c r="D37" s="50"/>
      <c r="E37" s="50"/>
      <c r="F37" s="50"/>
      <c r="G37" s="50"/>
      <c r="H37" s="50"/>
    </row>
    <row r="38" spans="1:8" ht="30" customHeight="1" x14ac:dyDescent="0.25">
      <c r="A38" s="50"/>
      <c r="B38" s="50"/>
      <c r="C38" s="50"/>
      <c r="D38" s="50"/>
      <c r="E38" s="50"/>
      <c r="F38" s="50"/>
      <c r="G38" s="50"/>
      <c r="H38" s="50"/>
    </row>
    <row r="39" spans="1:8" ht="30" customHeight="1" x14ac:dyDescent="0.25">
      <c r="A39" s="50"/>
      <c r="B39" s="50"/>
      <c r="C39" s="50"/>
      <c r="D39" s="50"/>
      <c r="E39" s="50"/>
      <c r="F39" s="50"/>
      <c r="G39" s="50"/>
      <c r="H39" s="50"/>
    </row>
    <row r="40" spans="1:8" ht="30" customHeight="1" x14ac:dyDescent="0.25">
      <c r="A40" s="50"/>
      <c r="B40" s="50"/>
      <c r="C40" s="50"/>
      <c r="D40" s="50"/>
      <c r="E40" s="50"/>
      <c r="F40" s="50"/>
      <c r="G40" s="50"/>
      <c r="H40" s="50"/>
    </row>
    <row r="41" spans="1:8" x14ac:dyDescent="0.25">
      <c r="A41" s="48"/>
      <c r="B41" s="48"/>
      <c r="C41" s="48"/>
      <c r="D41" s="48"/>
      <c r="E41" s="48"/>
      <c r="F41" s="48"/>
    </row>
    <row r="42" spans="1:8" x14ac:dyDescent="0.25">
      <c r="A42" s="48"/>
      <c r="B42" s="48"/>
      <c r="C42" s="48"/>
      <c r="D42" s="48"/>
      <c r="E42" s="48"/>
      <c r="F42" s="48"/>
    </row>
    <row r="43" spans="1:8" x14ac:dyDescent="0.25">
      <c r="A43" s="48"/>
      <c r="B43" s="48"/>
      <c r="C43" s="48"/>
      <c r="D43" s="48"/>
      <c r="E43" s="48"/>
      <c r="F43" s="48"/>
    </row>
    <row r="44" spans="1:8" x14ac:dyDescent="0.25">
      <c r="A44" s="48"/>
      <c r="B44" s="48"/>
      <c r="C44" s="48"/>
      <c r="D44" s="48"/>
      <c r="E44" s="48"/>
      <c r="F44" s="48"/>
    </row>
    <row r="45" spans="1:8" x14ac:dyDescent="0.25">
      <c r="A45" s="48"/>
      <c r="B45" s="48"/>
      <c r="C45" s="48"/>
      <c r="D45" s="48"/>
      <c r="E45" s="48"/>
      <c r="F45" s="48"/>
    </row>
    <row r="46" spans="1:8" x14ac:dyDescent="0.25">
      <c r="A46" s="48"/>
      <c r="B46" s="48"/>
      <c r="C46" s="48"/>
      <c r="D46" s="48"/>
      <c r="E46" s="48"/>
      <c r="F46" s="48"/>
    </row>
    <row r="47" spans="1:8" x14ac:dyDescent="0.25">
      <c r="A47" s="48"/>
      <c r="B47" s="48"/>
      <c r="C47" s="48"/>
      <c r="D47" s="48"/>
      <c r="E47" s="48"/>
      <c r="F47" s="48"/>
    </row>
    <row r="48" spans="1:8"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row r="58" spans="1:6" x14ac:dyDescent="0.25">
      <c r="A58" s="48"/>
      <c r="B58" s="48"/>
      <c r="C58" s="48"/>
      <c r="D58" s="48"/>
      <c r="E58" s="48"/>
      <c r="F58" s="48"/>
    </row>
    <row r="59" spans="1:6" x14ac:dyDescent="0.25">
      <c r="A59" s="48"/>
      <c r="B59" s="48"/>
      <c r="C59" s="48"/>
      <c r="D59" s="48"/>
      <c r="E59" s="48"/>
      <c r="F59" s="48"/>
    </row>
    <row r="60" spans="1:6" x14ac:dyDescent="0.25">
      <c r="A60" s="48"/>
      <c r="B60" s="48"/>
      <c r="C60" s="48"/>
      <c r="D60" s="48"/>
      <c r="E60" s="48"/>
      <c r="F60" s="48"/>
    </row>
    <row r="61" spans="1:6" x14ac:dyDescent="0.25">
      <c r="A61" s="48"/>
      <c r="B61" s="48"/>
      <c r="C61" s="48"/>
      <c r="D61" s="48"/>
      <c r="E61" s="48"/>
      <c r="F61" s="48"/>
    </row>
    <row r="62" spans="1:6" x14ac:dyDescent="0.25">
      <c r="A62" s="48"/>
      <c r="B62" s="48"/>
      <c r="C62" s="48"/>
      <c r="D62" s="48"/>
      <c r="E62" s="48"/>
      <c r="F62" s="48"/>
    </row>
    <row r="63" spans="1:6" x14ac:dyDescent="0.25">
      <c r="A63" s="48"/>
      <c r="B63" s="48"/>
      <c r="C63" s="48"/>
      <c r="D63" s="48"/>
      <c r="E63" s="48"/>
      <c r="F63" s="48"/>
    </row>
    <row r="64" spans="1:6" x14ac:dyDescent="0.25">
      <c r="A64" s="48"/>
      <c r="B64" s="48"/>
      <c r="C64" s="48"/>
      <c r="D64" s="48"/>
      <c r="E64" s="48"/>
      <c r="F64" s="48"/>
    </row>
    <row r="65" spans="1:6" x14ac:dyDescent="0.25">
      <c r="A65" s="48"/>
      <c r="B65" s="48"/>
      <c r="C65" s="48"/>
      <c r="D65" s="48"/>
      <c r="E65" s="48"/>
      <c r="F65" s="48"/>
    </row>
    <row r="66" spans="1:6" x14ac:dyDescent="0.25">
      <c r="A66" s="48"/>
      <c r="B66" s="48"/>
      <c r="C66" s="48"/>
      <c r="D66" s="48"/>
      <c r="E66" s="48"/>
      <c r="F66" s="48"/>
    </row>
    <row r="67" spans="1:6" x14ac:dyDescent="0.25">
      <c r="A67" s="48"/>
      <c r="B67" s="48"/>
      <c r="C67" s="48"/>
      <c r="D67" s="48"/>
      <c r="E67" s="48"/>
      <c r="F67" s="48"/>
    </row>
    <row r="68" spans="1:6" x14ac:dyDescent="0.25">
      <c r="A68" s="48"/>
      <c r="B68" s="48"/>
      <c r="C68" s="48"/>
      <c r="D68" s="48"/>
      <c r="E68" s="48"/>
      <c r="F68" s="48"/>
    </row>
    <row r="69" spans="1:6" x14ac:dyDescent="0.25">
      <c r="A69" s="48"/>
      <c r="B69" s="48"/>
      <c r="C69" s="48"/>
      <c r="D69" s="48"/>
      <c r="E69" s="48"/>
      <c r="F69" s="48"/>
    </row>
    <row r="70" spans="1:6" x14ac:dyDescent="0.25">
      <c r="A70" s="48"/>
      <c r="B70" s="48"/>
      <c r="C70" s="48"/>
      <c r="D70" s="48"/>
      <c r="E70" s="48"/>
      <c r="F70" s="48"/>
    </row>
    <row r="71" spans="1:6" x14ac:dyDescent="0.25">
      <c r="A71" s="48"/>
      <c r="B71" s="48"/>
      <c r="C71" s="48"/>
      <c r="D71" s="48"/>
      <c r="E71" s="48"/>
      <c r="F71" s="48"/>
    </row>
    <row r="72" spans="1:6" x14ac:dyDescent="0.25">
      <c r="A72" s="48"/>
      <c r="B72" s="48"/>
      <c r="C72" s="48"/>
      <c r="D72" s="48"/>
      <c r="E72" s="48"/>
      <c r="F72" s="48"/>
    </row>
    <row r="73" spans="1:6" x14ac:dyDescent="0.25">
      <c r="A73" s="48"/>
      <c r="B73" s="48"/>
      <c r="C73" s="48"/>
      <c r="D73" s="48"/>
      <c r="E73" s="48"/>
      <c r="F73" s="48"/>
    </row>
    <row r="74" spans="1:6" x14ac:dyDescent="0.25">
      <c r="A74" s="48"/>
      <c r="B74" s="48"/>
      <c r="C74" s="48"/>
      <c r="D74" s="48"/>
      <c r="E74" s="48"/>
      <c r="F74" s="48"/>
    </row>
    <row r="75" spans="1:6" x14ac:dyDescent="0.25">
      <c r="A75" s="48"/>
      <c r="B75" s="48"/>
      <c r="C75" s="48"/>
      <c r="D75" s="48"/>
      <c r="E75" s="48"/>
      <c r="F75" s="48"/>
    </row>
    <row r="76" spans="1:6" x14ac:dyDescent="0.25">
      <c r="A76" s="48"/>
      <c r="B76" s="48"/>
      <c r="C76" s="48"/>
      <c r="D76" s="48"/>
      <c r="E76" s="48"/>
      <c r="F76" s="48"/>
    </row>
    <row r="77" spans="1:6" x14ac:dyDescent="0.25">
      <c r="A77" s="48"/>
      <c r="B77" s="48"/>
      <c r="C77" s="48"/>
      <c r="D77" s="48"/>
      <c r="E77" s="48"/>
      <c r="F77" s="48"/>
    </row>
    <row r="78" spans="1:6" x14ac:dyDescent="0.25">
      <c r="A78" s="48"/>
      <c r="B78" s="48"/>
      <c r="C78" s="48"/>
      <c r="D78" s="48"/>
      <c r="E78" s="48"/>
      <c r="F78" s="48"/>
    </row>
    <row r="79" spans="1:6" x14ac:dyDescent="0.25">
      <c r="A79" s="48"/>
      <c r="B79" s="48"/>
      <c r="C79" s="48"/>
      <c r="D79" s="48"/>
      <c r="E79" s="48"/>
      <c r="F79" s="48"/>
    </row>
    <row r="80" spans="1:6" x14ac:dyDescent="0.25">
      <c r="A80" s="48"/>
      <c r="B80" s="48"/>
      <c r="C80" s="48"/>
      <c r="D80" s="48"/>
      <c r="E80" s="48"/>
      <c r="F80" s="48"/>
    </row>
    <row r="81" spans="1:6" x14ac:dyDescent="0.25">
      <c r="A81" s="48"/>
      <c r="B81" s="48"/>
      <c r="C81" s="48"/>
      <c r="D81" s="48"/>
      <c r="E81" s="48"/>
      <c r="F81" s="48"/>
    </row>
    <row r="82" spans="1:6" x14ac:dyDescent="0.25">
      <c r="A82" s="48"/>
      <c r="B82" s="48"/>
      <c r="C82" s="48"/>
      <c r="D82" s="48"/>
      <c r="E82" s="48"/>
      <c r="F82" s="48"/>
    </row>
    <row r="83" spans="1:6" x14ac:dyDescent="0.25">
      <c r="A83" s="48"/>
      <c r="B83" s="48"/>
      <c r="C83" s="48"/>
      <c r="D83" s="48"/>
      <c r="E83" s="48"/>
      <c r="F83" s="48"/>
    </row>
    <row r="84" spans="1:6" x14ac:dyDescent="0.25">
      <c r="A84" s="48"/>
      <c r="B84" s="48"/>
      <c r="C84" s="48"/>
      <c r="D84" s="48"/>
      <c r="E84" s="48"/>
      <c r="F84" s="48"/>
    </row>
    <row r="85" spans="1:6" x14ac:dyDescent="0.25">
      <c r="A85" s="48"/>
      <c r="B85" s="48"/>
      <c r="C85" s="48"/>
      <c r="D85" s="48"/>
      <c r="E85" s="48"/>
      <c r="F85" s="48"/>
    </row>
    <row r="86" spans="1:6" x14ac:dyDescent="0.25">
      <c r="A86" s="48"/>
      <c r="B86" s="48"/>
      <c r="C86" s="48"/>
      <c r="D86" s="48"/>
      <c r="E86" s="48"/>
      <c r="F86" s="48"/>
    </row>
    <row r="87" spans="1:6" x14ac:dyDescent="0.25">
      <c r="A87" s="48"/>
      <c r="B87" s="48"/>
      <c r="C87" s="48"/>
      <c r="D87" s="48"/>
      <c r="E87" s="48"/>
      <c r="F87" s="48"/>
    </row>
    <row r="88" spans="1:6" x14ac:dyDescent="0.25">
      <c r="A88" s="48"/>
      <c r="B88" s="48"/>
      <c r="C88" s="48"/>
      <c r="D88" s="48"/>
      <c r="E88" s="48"/>
      <c r="F88" s="48"/>
    </row>
    <row r="89" spans="1:6" x14ac:dyDescent="0.25">
      <c r="A89" s="48"/>
      <c r="B89" s="48"/>
      <c r="C89" s="48"/>
      <c r="D89" s="48"/>
      <c r="E89" s="48"/>
      <c r="F89" s="48"/>
    </row>
    <row r="90" spans="1:6" x14ac:dyDescent="0.25">
      <c r="A90" s="48"/>
      <c r="B90" s="48"/>
      <c r="C90" s="48"/>
      <c r="D90" s="48"/>
      <c r="E90" s="48"/>
      <c r="F90" s="48"/>
    </row>
    <row r="91" spans="1:6" x14ac:dyDescent="0.25">
      <c r="A91" s="48"/>
      <c r="B91" s="48"/>
      <c r="C91" s="48"/>
      <c r="D91" s="48"/>
      <c r="E91" s="48"/>
      <c r="F91" s="48"/>
    </row>
    <row r="92" spans="1:6" x14ac:dyDescent="0.25">
      <c r="A92" s="48"/>
      <c r="B92" s="48"/>
      <c r="C92" s="48"/>
      <c r="D92" s="48"/>
      <c r="E92" s="48"/>
      <c r="F92" s="48"/>
    </row>
    <row r="93" spans="1:6" x14ac:dyDescent="0.25">
      <c r="A93" s="48"/>
      <c r="B93" s="48"/>
      <c r="C93" s="48"/>
      <c r="D93" s="48"/>
      <c r="E93" s="48"/>
      <c r="F93" s="48"/>
    </row>
    <row r="94" spans="1:6" x14ac:dyDescent="0.25">
      <c r="A94" s="48"/>
      <c r="B94" s="48"/>
      <c r="C94" s="48"/>
      <c r="D94" s="48"/>
      <c r="E94" s="48"/>
      <c r="F94" s="48"/>
    </row>
    <row r="95" spans="1:6" x14ac:dyDescent="0.25">
      <c r="A95" s="48"/>
      <c r="B95" s="48"/>
      <c r="C95" s="48"/>
      <c r="D95" s="48"/>
      <c r="E95" s="48"/>
      <c r="F95" s="48"/>
    </row>
    <row r="96" spans="1:6" x14ac:dyDescent="0.25">
      <c r="A96" s="48"/>
      <c r="B96" s="48"/>
      <c r="C96" s="48"/>
      <c r="D96" s="48"/>
      <c r="E96" s="48"/>
      <c r="F96" s="48"/>
    </row>
    <row r="97" spans="1:6" x14ac:dyDescent="0.25">
      <c r="A97" s="48"/>
      <c r="B97" s="48"/>
      <c r="C97" s="48"/>
      <c r="D97" s="48"/>
      <c r="E97" s="48"/>
      <c r="F97" s="48"/>
    </row>
    <row r="98" spans="1:6" x14ac:dyDescent="0.25">
      <c r="A98" s="48"/>
      <c r="B98" s="48"/>
      <c r="C98" s="48"/>
      <c r="D98" s="48"/>
      <c r="E98" s="48"/>
      <c r="F98" s="48"/>
    </row>
    <row r="99" spans="1:6" x14ac:dyDescent="0.25">
      <c r="A99" s="48"/>
      <c r="B99" s="48"/>
      <c r="C99" s="48"/>
      <c r="D99" s="48"/>
      <c r="E99" s="48"/>
      <c r="F99" s="48"/>
    </row>
    <row r="100" spans="1:6" x14ac:dyDescent="0.25">
      <c r="A100" s="48"/>
      <c r="B100" s="48"/>
      <c r="C100" s="48"/>
      <c r="D100" s="48"/>
      <c r="E100" s="48"/>
      <c r="F100" s="48"/>
    </row>
    <row r="101" spans="1:6" x14ac:dyDescent="0.25">
      <c r="A101" s="48"/>
      <c r="B101" s="48"/>
      <c r="C101" s="48"/>
      <c r="D101" s="48"/>
      <c r="E101" s="48"/>
      <c r="F101" s="48"/>
    </row>
    <row r="102" spans="1:6" x14ac:dyDescent="0.25">
      <c r="A102" s="48"/>
      <c r="B102" s="48"/>
      <c r="C102" s="48"/>
      <c r="D102" s="48"/>
      <c r="E102" s="48"/>
      <c r="F102" s="48"/>
    </row>
    <row r="103" spans="1:6" x14ac:dyDescent="0.25">
      <c r="A103" s="48"/>
      <c r="B103" s="48"/>
      <c r="C103" s="48"/>
      <c r="D103" s="48"/>
      <c r="E103" s="48"/>
      <c r="F103" s="48"/>
    </row>
    <row r="104" spans="1:6" x14ac:dyDescent="0.25">
      <c r="A104" s="48"/>
      <c r="B104" s="48"/>
      <c r="C104" s="48"/>
      <c r="D104" s="48"/>
      <c r="E104" s="48"/>
      <c r="F104" s="48"/>
    </row>
    <row r="105" spans="1:6" x14ac:dyDescent="0.25">
      <c r="A105" s="48"/>
      <c r="B105" s="48"/>
      <c r="C105" s="48"/>
      <c r="D105" s="48"/>
      <c r="E105" s="48"/>
      <c r="F105" s="48"/>
    </row>
    <row r="106" spans="1:6" x14ac:dyDescent="0.25">
      <c r="A106" s="48"/>
      <c r="B106" s="48"/>
      <c r="C106" s="48"/>
      <c r="D106" s="48"/>
      <c r="E106" s="48"/>
      <c r="F106" s="48"/>
    </row>
    <row r="107" spans="1:6" x14ac:dyDescent="0.25">
      <c r="A107" s="48"/>
      <c r="B107" s="48"/>
      <c r="C107" s="48"/>
      <c r="D107" s="48"/>
      <c r="E107" s="48"/>
      <c r="F107" s="48"/>
    </row>
    <row r="108" spans="1:6" x14ac:dyDescent="0.25">
      <c r="A108" s="48"/>
      <c r="B108" s="48"/>
      <c r="C108" s="48"/>
      <c r="D108" s="48"/>
      <c r="E108" s="48"/>
      <c r="F108" s="48"/>
    </row>
    <row r="109" spans="1:6" x14ac:dyDescent="0.25">
      <c r="A109" s="48"/>
      <c r="B109" s="48"/>
      <c r="C109" s="48"/>
      <c r="D109" s="48"/>
      <c r="E109" s="48"/>
      <c r="F109" s="48"/>
    </row>
    <row r="110" spans="1:6" x14ac:dyDescent="0.25">
      <c r="A110" s="48"/>
      <c r="B110" s="48"/>
      <c r="C110" s="48"/>
      <c r="D110" s="48"/>
      <c r="E110" s="48"/>
      <c r="F110" s="48"/>
    </row>
    <row r="111" spans="1:6" x14ac:dyDescent="0.25">
      <c r="A111" s="48"/>
      <c r="B111" s="48"/>
      <c r="C111" s="48"/>
      <c r="D111" s="48"/>
      <c r="E111" s="48"/>
      <c r="F111" s="48"/>
    </row>
    <row r="112" spans="1:6" x14ac:dyDescent="0.25">
      <c r="A112" s="48"/>
      <c r="B112" s="48"/>
      <c r="C112" s="48"/>
      <c r="D112" s="48"/>
      <c r="E112" s="48"/>
      <c r="F112" s="48"/>
    </row>
    <row r="113" spans="1:6" x14ac:dyDescent="0.25">
      <c r="A113" s="48"/>
      <c r="B113" s="48"/>
      <c r="C113" s="48"/>
      <c r="D113" s="48"/>
      <c r="E113" s="48"/>
      <c r="F113" s="48"/>
    </row>
    <row r="114" spans="1:6" x14ac:dyDescent="0.25">
      <c r="A114" s="48"/>
      <c r="B114" s="48"/>
      <c r="C114" s="48"/>
      <c r="D114" s="48"/>
      <c r="E114" s="48"/>
      <c r="F114" s="48"/>
    </row>
    <row r="115" spans="1:6" x14ac:dyDescent="0.25">
      <c r="A115" s="48"/>
      <c r="B115" s="48"/>
      <c r="C115" s="48"/>
      <c r="D115" s="48"/>
      <c r="E115" s="48"/>
      <c r="F115" s="48"/>
    </row>
    <row r="116" spans="1:6" x14ac:dyDescent="0.25">
      <c r="A116" s="48"/>
      <c r="B116" s="48"/>
      <c r="C116" s="48"/>
      <c r="D116" s="48"/>
      <c r="E116" s="48"/>
      <c r="F116" s="48"/>
    </row>
    <row r="117" spans="1:6" x14ac:dyDescent="0.25">
      <c r="A117" s="48"/>
      <c r="B117" s="48"/>
      <c r="C117" s="48"/>
      <c r="D117" s="48"/>
      <c r="E117" s="48"/>
      <c r="F117" s="48"/>
    </row>
    <row r="118" spans="1:6" x14ac:dyDescent="0.25">
      <c r="A118" s="48"/>
      <c r="B118" s="48"/>
      <c r="C118" s="48"/>
      <c r="D118" s="48"/>
      <c r="E118" s="48"/>
      <c r="F118" s="48"/>
    </row>
    <row r="119" spans="1:6" x14ac:dyDescent="0.25">
      <c r="A119" s="48"/>
      <c r="B119" s="48"/>
      <c r="C119" s="48"/>
      <c r="D119" s="48"/>
      <c r="E119" s="48"/>
      <c r="F119" s="48"/>
    </row>
    <row r="120" spans="1:6" x14ac:dyDescent="0.25">
      <c r="A120" s="48"/>
      <c r="B120" s="48"/>
      <c r="C120" s="48"/>
      <c r="D120" s="48"/>
      <c r="E120" s="48"/>
      <c r="F120" s="48"/>
    </row>
  </sheetData>
  <mergeCells count="2">
    <mergeCell ref="A1:F1"/>
    <mergeCell ref="A28:F28"/>
  </mergeCells>
  <dataValidations count="2">
    <dataValidation type="list" sqref="B11" xr:uid="{00000000-0002-0000-0300-000000000000}">
      <formula1>"0,0.5,1,2,3,4,5,6,7,8,9,10"</formula1>
    </dataValidation>
    <dataValidation type="list" sqref="B12" xr:uid="{00000000-0002-0000-0300-000001000000}">
      <formula1>"Derecha,Izquierda,Ambas"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0"/>
  <sheetViews>
    <sheetView workbookViewId="0"/>
  </sheetViews>
  <sheetFormatPr baseColWidth="10" defaultColWidth="9.140625" defaultRowHeight="15" x14ac:dyDescent="0.25"/>
  <cols>
    <col min="1" max="1" width="28" customWidth="1"/>
    <col min="2" max="2" width="34" customWidth="1"/>
    <col min="3" max="3" width="14" customWidth="1"/>
    <col min="4" max="4" width="38" customWidth="1"/>
    <col min="5" max="5" width="22" customWidth="1"/>
    <col min="6" max="6" width="16" customWidth="1"/>
    <col min="7" max="7" width="20" customWidth="1"/>
    <col min="8" max="8" width="42" customWidth="1"/>
  </cols>
  <sheetData>
    <row r="1" spans="1:8" ht="30" customHeight="1" x14ac:dyDescent="0.25">
      <c r="A1" s="100" t="s">
        <v>241</v>
      </c>
      <c r="B1" s="100"/>
      <c r="C1" s="100"/>
      <c r="D1" s="100"/>
      <c r="E1" s="100"/>
      <c r="F1" s="100"/>
      <c r="G1" s="54"/>
      <c r="H1" s="54"/>
    </row>
    <row r="2" spans="1:8" ht="30" customHeight="1" x14ac:dyDescent="0.25">
      <c r="A2" s="50"/>
      <c r="B2" s="50"/>
      <c r="C2" s="50"/>
      <c r="D2" s="50"/>
      <c r="E2" s="50"/>
      <c r="F2" s="50"/>
      <c r="G2" s="50"/>
      <c r="H2" s="50"/>
    </row>
    <row r="3" spans="1:8" ht="30" customHeight="1" x14ac:dyDescent="0.25">
      <c r="A3" s="55" t="s">
        <v>148</v>
      </c>
      <c r="B3" s="55" t="s">
        <v>149</v>
      </c>
      <c r="C3" s="55" t="s">
        <v>150</v>
      </c>
      <c r="D3" s="55" t="s">
        <v>151</v>
      </c>
      <c r="E3" s="55" t="s">
        <v>242</v>
      </c>
      <c r="F3" s="55" t="s">
        <v>243</v>
      </c>
      <c r="G3" s="55" t="s">
        <v>154</v>
      </c>
      <c r="H3" s="55" t="s">
        <v>155</v>
      </c>
    </row>
    <row r="4" spans="1:8" ht="30" customHeight="1" x14ac:dyDescent="0.25">
      <c r="A4" s="56" t="s">
        <v>244</v>
      </c>
      <c r="B4" s="51" t="s">
        <v>245</v>
      </c>
      <c r="C4" s="50"/>
      <c r="D4" s="50" t="s">
        <v>164</v>
      </c>
      <c r="E4" s="47" t="s">
        <v>246</v>
      </c>
      <c r="F4" s="53">
        <v>0.91</v>
      </c>
      <c r="G4" s="51" t="s">
        <v>160</v>
      </c>
      <c r="H4" s="51" t="s">
        <v>247</v>
      </c>
    </row>
    <row r="5" spans="1:8" ht="30" customHeight="1" x14ac:dyDescent="0.25">
      <c r="A5" s="56" t="s">
        <v>156</v>
      </c>
      <c r="B5" s="51" t="s">
        <v>248</v>
      </c>
      <c r="C5" s="50"/>
      <c r="D5" s="50" t="s">
        <v>249</v>
      </c>
      <c r="E5" s="47" t="s">
        <v>250</v>
      </c>
      <c r="F5" s="53">
        <v>0.9</v>
      </c>
      <c r="G5" s="51" t="s">
        <v>160</v>
      </c>
      <c r="H5" s="51" t="s">
        <v>251</v>
      </c>
    </row>
    <row r="6" spans="1:8" ht="30" customHeight="1" x14ac:dyDescent="0.25">
      <c r="A6" s="56" t="s">
        <v>252</v>
      </c>
      <c r="B6" s="62">
        <v>18</v>
      </c>
      <c r="C6" s="50" t="s">
        <v>253</v>
      </c>
      <c r="D6" s="50" t="s">
        <v>254</v>
      </c>
      <c r="E6" s="47" t="s">
        <v>255</v>
      </c>
      <c r="F6" s="53">
        <v>1</v>
      </c>
      <c r="G6" s="51" t="s">
        <v>256</v>
      </c>
      <c r="H6" s="51" t="s">
        <v>257</v>
      </c>
    </row>
    <row r="7" spans="1:8" ht="30" customHeight="1" x14ac:dyDescent="0.25">
      <c r="A7" s="56" t="s">
        <v>258</v>
      </c>
      <c r="B7" s="63">
        <v>13</v>
      </c>
      <c r="C7" s="50" t="s">
        <v>253</v>
      </c>
      <c r="D7" s="50" t="s">
        <v>259</v>
      </c>
      <c r="E7" s="47" t="s">
        <v>260</v>
      </c>
      <c r="F7" s="53">
        <v>0.94</v>
      </c>
      <c r="G7" s="51" t="s">
        <v>160</v>
      </c>
      <c r="H7" s="51" t="s">
        <v>261</v>
      </c>
    </row>
    <row r="8" spans="1:8" ht="30" customHeight="1" x14ac:dyDescent="0.25">
      <c r="A8" s="56" t="s">
        <v>246</v>
      </c>
      <c r="B8" s="62">
        <v>0.91</v>
      </c>
      <c r="C8" s="50" t="s">
        <v>262</v>
      </c>
      <c r="D8" s="50" t="s">
        <v>263</v>
      </c>
      <c r="E8" s="50"/>
      <c r="F8" s="50"/>
      <c r="G8" s="51" t="s">
        <v>264</v>
      </c>
      <c r="H8" s="51" t="s">
        <v>265</v>
      </c>
    </row>
    <row r="9" spans="1:8" ht="30" customHeight="1" x14ac:dyDescent="0.25">
      <c r="A9" s="56" t="s">
        <v>250</v>
      </c>
      <c r="B9" s="62">
        <v>0.9</v>
      </c>
      <c r="C9" s="50" t="s">
        <v>262</v>
      </c>
      <c r="D9" s="50" t="s">
        <v>266</v>
      </c>
      <c r="E9" s="50"/>
      <c r="F9" s="50"/>
      <c r="G9" s="51" t="s">
        <v>264</v>
      </c>
      <c r="H9" s="51" t="s">
        <v>267</v>
      </c>
    </row>
    <row r="10" spans="1:8" ht="30" customHeight="1" x14ac:dyDescent="0.25">
      <c r="A10" s="56" t="s">
        <v>255</v>
      </c>
      <c r="B10" s="62">
        <v>1</v>
      </c>
      <c r="C10" s="50" t="s">
        <v>262</v>
      </c>
      <c r="D10" s="50" t="s">
        <v>268</v>
      </c>
      <c r="E10" s="50"/>
      <c r="F10" s="50"/>
      <c r="G10" s="51" t="s">
        <v>264</v>
      </c>
      <c r="H10" s="51" t="s">
        <v>269</v>
      </c>
    </row>
    <row r="11" spans="1:8" ht="30" customHeight="1" x14ac:dyDescent="0.25">
      <c r="A11" s="56" t="s">
        <v>270</v>
      </c>
      <c r="B11" s="62">
        <v>0.94</v>
      </c>
      <c r="C11" s="50" t="s">
        <v>262</v>
      </c>
      <c r="D11" s="50" t="s">
        <v>271</v>
      </c>
      <c r="E11" s="50"/>
      <c r="F11" s="50"/>
      <c r="G11" s="51" t="s">
        <v>264</v>
      </c>
      <c r="H11" s="51" t="s">
        <v>272</v>
      </c>
    </row>
    <row r="12" spans="1:8" ht="30" customHeight="1" x14ac:dyDescent="0.25">
      <c r="A12" s="56" t="s">
        <v>273</v>
      </c>
      <c r="B12" s="62">
        <v>90</v>
      </c>
      <c r="C12" s="50" t="s">
        <v>274</v>
      </c>
      <c r="D12" s="50" t="s">
        <v>275</v>
      </c>
      <c r="E12" s="50"/>
      <c r="F12" s="50"/>
      <c r="G12" s="51" t="s">
        <v>160</v>
      </c>
      <c r="H12" s="51" t="s">
        <v>276</v>
      </c>
    </row>
    <row r="13" spans="1:8" ht="30" customHeight="1" x14ac:dyDescent="0.25">
      <c r="A13" s="56" t="s">
        <v>277</v>
      </c>
      <c r="B13" s="62">
        <v>40</v>
      </c>
      <c r="C13" s="50" t="s">
        <v>278</v>
      </c>
      <c r="D13" s="50" t="s">
        <v>279</v>
      </c>
      <c r="E13" s="50"/>
      <c r="F13" s="50"/>
      <c r="G13" s="51" t="s">
        <v>256</v>
      </c>
      <c r="H13" s="51" t="s">
        <v>280</v>
      </c>
    </row>
    <row r="14" spans="1:8" ht="30" customHeight="1" x14ac:dyDescent="0.25">
      <c r="A14" s="56" t="s">
        <v>281</v>
      </c>
      <c r="B14" s="62">
        <v>30</v>
      </c>
      <c r="C14" s="50" t="s">
        <v>278</v>
      </c>
      <c r="D14" s="50" t="s">
        <v>282</v>
      </c>
      <c r="E14" s="50"/>
      <c r="F14" s="50"/>
      <c r="G14" s="51" t="s">
        <v>256</v>
      </c>
      <c r="H14" s="51" t="s">
        <v>283</v>
      </c>
    </row>
    <row r="15" spans="1:8" ht="30" customHeight="1" x14ac:dyDescent="0.25">
      <c r="A15" s="56" t="s">
        <v>284</v>
      </c>
      <c r="B15" s="62">
        <v>90</v>
      </c>
      <c r="C15" s="50" t="s">
        <v>278</v>
      </c>
      <c r="D15" s="50" t="s">
        <v>285</v>
      </c>
      <c r="E15" s="50"/>
      <c r="F15" s="50"/>
      <c r="G15" s="51" t="s">
        <v>160</v>
      </c>
      <c r="H15" s="51" t="s">
        <v>286</v>
      </c>
    </row>
    <row r="16" spans="1:8" ht="30" customHeight="1" x14ac:dyDescent="0.25">
      <c r="A16" s="50"/>
      <c r="B16" s="50"/>
      <c r="C16" s="50"/>
      <c r="D16" s="50"/>
      <c r="E16" s="50"/>
      <c r="F16" s="50"/>
      <c r="G16" s="50"/>
      <c r="H16" s="50"/>
    </row>
    <row r="17" spans="1:8" ht="30" customHeight="1" x14ac:dyDescent="0.25">
      <c r="A17" s="58" t="s">
        <v>85</v>
      </c>
      <c r="B17" s="58" t="s">
        <v>202</v>
      </c>
      <c r="C17" s="58" t="s">
        <v>150</v>
      </c>
      <c r="D17" s="58" t="s">
        <v>287</v>
      </c>
      <c r="E17" s="58"/>
      <c r="F17" s="58"/>
      <c r="G17" s="50"/>
      <c r="H17" s="50"/>
    </row>
    <row r="18" spans="1:8" ht="30" customHeight="1" x14ac:dyDescent="0.25">
      <c r="A18" s="50" t="s">
        <v>288</v>
      </c>
      <c r="B18" s="59">
        <f>B7*B8*B9*B10*B11</f>
        <v>10.008179999999999</v>
      </c>
      <c r="C18" s="50" t="s">
        <v>253</v>
      </c>
      <c r="D18" s="50" t="s">
        <v>289</v>
      </c>
      <c r="E18" s="50"/>
      <c r="F18" s="50"/>
      <c r="G18" s="60" t="s">
        <v>207</v>
      </c>
      <c r="H18" s="60" t="s">
        <v>208</v>
      </c>
    </row>
    <row r="19" spans="1:8" ht="30" customHeight="1" x14ac:dyDescent="0.25">
      <c r="A19" s="50" t="s">
        <v>290</v>
      </c>
      <c r="B19" s="59">
        <f>B6/B18</f>
        <v>1.7985288034387872</v>
      </c>
      <c r="C19" s="50" t="s">
        <v>291</v>
      </c>
      <c r="D19" s="50" t="s">
        <v>292</v>
      </c>
      <c r="E19" s="50"/>
      <c r="F19" s="50"/>
      <c r="G19" s="60" t="s">
        <v>207</v>
      </c>
      <c r="H19" s="60" t="s">
        <v>208</v>
      </c>
    </row>
    <row r="20" spans="1:8" ht="30" customHeight="1" x14ac:dyDescent="0.25">
      <c r="A20" s="50" t="s">
        <v>221</v>
      </c>
      <c r="B20" s="60" t="str">
        <f>IF(B6&lt;=B18,"Tolerable","No tolerable / requiere intervención")</f>
        <v>No tolerable / requiere intervención</v>
      </c>
      <c r="C20" s="50"/>
      <c r="D20" s="50" t="s">
        <v>293</v>
      </c>
      <c r="E20" s="50"/>
      <c r="F20" s="50"/>
      <c r="G20" s="60" t="s">
        <v>207</v>
      </c>
      <c r="H20" s="60" t="s">
        <v>208</v>
      </c>
    </row>
    <row r="21" spans="1:8" ht="30" customHeight="1" x14ac:dyDescent="0.25">
      <c r="A21" s="50" t="s">
        <v>294</v>
      </c>
      <c r="B21" s="60" t="e">
        <f ca="1">_xludf.TEXTJOIN(", ",TRUE,IF(B14&gt;30,"distancia horizontal elevada",""),IF(B13&gt;60,"duración prolongada",""),IF(B9&lt;1,"giro de tronco",""),IF(B8&lt;1,"desplazamiento vertical",""))</f>
        <v>#NAME?</v>
      </c>
      <c r="C21" s="50"/>
      <c r="D21" s="50" t="s">
        <v>295</v>
      </c>
      <c r="E21" s="50"/>
      <c r="F21" s="50"/>
      <c r="G21" s="60" t="s">
        <v>207</v>
      </c>
      <c r="H21" s="60" t="s">
        <v>208</v>
      </c>
    </row>
    <row r="22" spans="1:8" ht="30" customHeight="1" x14ac:dyDescent="0.25">
      <c r="A22" s="50" t="s">
        <v>223</v>
      </c>
      <c r="B22" s="60" t="str">
        <f>IF(B20="Tolerable","Mantener control y seguimiento","Rediseñar puesto: priorizar ingeniería, luego administrativas")</f>
        <v>Rediseñar puesto: priorizar ingeniería, luego administrativas</v>
      </c>
      <c r="C22" s="50"/>
      <c r="D22" s="50" t="s">
        <v>296</v>
      </c>
      <c r="E22" s="50"/>
      <c r="F22" s="50"/>
      <c r="G22" s="60" t="s">
        <v>207</v>
      </c>
      <c r="H22" s="60" t="s">
        <v>208</v>
      </c>
    </row>
    <row r="23" spans="1:8" ht="30" customHeight="1" x14ac:dyDescent="0.25">
      <c r="A23" s="50" t="s">
        <v>297</v>
      </c>
      <c r="B23" s="64" t="s">
        <v>298</v>
      </c>
      <c r="C23" s="50"/>
      <c r="D23" s="50" t="s">
        <v>299</v>
      </c>
      <c r="E23" s="50"/>
      <c r="F23" s="50"/>
      <c r="G23" s="52" t="s">
        <v>300</v>
      </c>
      <c r="H23" s="52" t="s">
        <v>301</v>
      </c>
    </row>
    <row r="24" spans="1:8" ht="30" customHeight="1" x14ac:dyDescent="0.25">
      <c r="A24" s="50" t="s">
        <v>302</v>
      </c>
      <c r="B24" s="64" t="s">
        <v>303</v>
      </c>
      <c r="C24" s="50"/>
      <c r="D24" s="50" t="s">
        <v>304</v>
      </c>
      <c r="E24" s="50"/>
      <c r="F24" s="50"/>
      <c r="G24" s="52" t="s">
        <v>300</v>
      </c>
      <c r="H24" s="52" t="s">
        <v>301</v>
      </c>
    </row>
    <row r="25" spans="1:8" ht="30" customHeight="1" x14ac:dyDescent="0.25">
      <c r="A25" s="50" t="s">
        <v>305</v>
      </c>
      <c r="B25" s="64" t="s">
        <v>306</v>
      </c>
      <c r="C25" s="50"/>
      <c r="D25" s="50" t="s">
        <v>307</v>
      </c>
      <c r="E25" s="50"/>
      <c r="F25" s="50"/>
      <c r="G25" s="52" t="s">
        <v>300</v>
      </c>
      <c r="H25" s="52" t="s">
        <v>308</v>
      </c>
    </row>
    <row r="26" spans="1:8" ht="30" customHeight="1" x14ac:dyDescent="0.25">
      <c r="A26" s="50"/>
      <c r="B26" s="50"/>
      <c r="C26" s="50"/>
      <c r="D26" s="50"/>
      <c r="E26" s="50"/>
      <c r="F26" s="50"/>
      <c r="G26" s="50"/>
      <c r="H26" s="50"/>
    </row>
    <row r="27" spans="1:8" ht="30" customHeight="1" x14ac:dyDescent="0.25">
      <c r="A27" s="101" t="s">
        <v>227</v>
      </c>
      <c r="B27" s="101"/>
      <c r="C27" s="101"/>
      <c r="D27" s="101"/>
      <c r="E27" s="101"/>
      <c r="F27" s="101"/>
      <c r="G27" s="50"/>
      <c r="H27" s="50"/>
    </row>
    <row r="28" spans="1:8" ht="30" customHeight="1" x14ac:dyDescent="0.25">
      <c r="A28" s="50" t="s">
        <v>228</v>
      </c>
      <c r="B28" s="50" t="s">
        <v>309</v>
      </c>
      <c r="C28" s="50"/>
      <c r="D28" s="50"/>
      <c r="E28" s="50"/>
      <c r="F28" s="50"/>
      <c r="G28" s="50"/>
      <c r="H28" s="50"/>
    </row>
    <row r="29" spans="1:8" ht="30" customHeight="1" x14ac:dyDescent="0.25">
      <c r="A29" s="50" t="s">
        <v>230</v>
      </c>
      <c r="B29" s="50" t="s">
        <v>310</v>
      </c>
      <c r="C29" s="50"/>
      <c r="D29" s="50"/>
      <c r="E29" s="50"/>
      <c r="F29" s="50"/>
      <c r="G29" s="50"/>
      <c r="H29" s="50"/>
    </row>
    <row r="30" spans="1:8" ht="30" customHeight="1" x14ac:dyDescent="0.25">
      <c r="A30" s="50" t="s">
        <v>232</v>
      </c>
      <c r="B30" s="50" t="s">
        <v>311</v>
      </c>
      <c r="C30" s="50"/>
      <c r="D30" s="50"/>
      <c r="E30" s="50"/>
      <c r="F30" s="50"/>
      <c r="G30" s="50"/>
      <c r="H30" s="50"/>
    </row>
    <row r="31" spans="1:8" ht="30" customHeight="1" x14ac:dyDescent="0.25">
      <c r="A31" s="50" t="s">
        <v>234</v>
      </c>
      <c r="B31" s="50" t="s">
        <v>312</v>
      </c>
      <c r="C31" s="50"/>
      <c r="D31" s="50"/>
      <c r="E31" s="50"/>
      <c r="F31" s="50"/>
      <c r="G31" s="50"/>
      <c r="H31" s="50"/>
    </row>
    <row r="32" spans="1:8" ht="30" customHeight="1" x14ac:dyDescent="0.25">
      <c r="A32" s="50"/>
      <c r="B32" s="50"/>
      <c r="C32" s="50"/>
      <c r="D32" s="50"/>
      <c r="E32" s="50"/>
      <c r="F32" s="50"/>
      <c r="G32" s="50"/>
      <c r="H32" s="50"/>
    </row>
    <row r="33" spans="1:8" ht="30" customHeight="1" x14ac:dyDescent="0.25">
      <c r="A33" s="50"/>
      <c r="B33" s="50"/>
      <c r="C33" s="50"/>
      <c r="D33" s="50"/>
      <c r="E33" s="50"/>
      <c r="F33" s="50"/>
      <c r="G33" s="50"/>
      <c r="H33" s="50"/>
    </row>
    <row r="34" spans="1:8" ht="30" customHeight="1" x14ac:dyDescent="0.25">
      <c r="A34" s="52" t="s">
        <v>236</v>
      </c>
      <c r="B34" s="52" t="s">
        <v>237</v>
      </c>
      <c r="C34" s="52" t="s">
        <v>313</v>
      </c>
      <c r="D34" s="52" t="s">
        <v>239</v>
      </c>
      <c r="E34" s="52" t="s">
        <v>314</v>
      </c>
      <c r="F34" s="52"/>
      <c r="G34" s="52"/>
      <c r="H34" s="52"/>
    </row>
    <row r="35" spans="1:8" ht="30" customHeight="1" x14ac:dyDescent="0.25">
      <c r="A35" s="50"/>
      <c r="B35" s="50"/>
      <c r="C35" s="50"/>
      <c r="D35" s="50"/>
      <c r="E35" s="50"/>
      <c r="F35" s="50"/>
      <c r="G35" s="50"/>
      <c r="H35" s="50"/>
    </row>
    <row r="36" spans="1:8" ht="30" customHeight="1" x14ac:dyDescent="0.25">
      <c r="A36" s="50"/>
      <c r="B36" s="50"/>
      <c r="C36" s="50"/>
      <c r="D36" s="50"/>
      <c r="E36" s="50"/>
      <c r="F36" s="50"/>
      <c r="G36" s="50"/>
      <c r="H36" s="50"/>
    </row>
    <row r="37" spans="1:8" ht="30" customHeight="1" x14ac:dyDescent="0.25">
      <c r="A37" s="50"/>
      <c r="B37" s="50"/>
      <c r="C37" s="50"/>
      <c r="D37" s="50"/>
      <c r="E37" s="50"/>
      <c r="F37" s="50"/>
      <c r="G37" s="50"/>
      <c r="H37" s="50"/>
    </row>
    <row r="38" spans="1:8" ht="30" customHeight="1" x14ac:dyDescent="0.25">
      <c r="A38" s="50"/>
      <c r="B38" s="50"/>
      <c r="C38" s="50"/>
      <c r="D38" s="50"/>
      <c r="E38" s="50"/>
      <c r="F38" s="50"/>
      <c r="G38" s="50"/>
      <c r="H38" s="50"/>
    </row>
    <row r="39" spans="1:8" ht="30" customHeight="1" x14ac:dyDescent="0.25">
      <c r="A39" s="50"/>
      <c r="B39" s="50"/>
      <c r="C39" s="50"/>
      <c r="D39" s="50"/>
      <c r="E39" s="50"/>
      <c r="F39" s="50"/>
      <c r="G39" s="50"/>
      <c r="H39" s="50"/>
    </row>
    <row r="40" spans="1:8" ht="30" customHeight="1" x14ac:dyDescent="0.25">
      <c r="A40" s="50"/>
      <c r="B40" s="50"/>
      <c r="C40" s="50"/>
      <c r="D40" s="50"/>
      <c r="E40" s="50"/>
      <c r="F40" s="50"/>
      <c r="G40" s="50"/>
      <c r="H40" s="50"/>
    </row>
    <row r="41" spans="1:8" x14ac:dyDescent="0.25">
      <c r="A41" s="48"/>
      <c r="B41" s="48"/>
      <c r="C41" s="48"/>
      <c r="D41" s="48"/>
      <c r="E41" s="48"/>
      <c r="F41" s="48"/>
    </row>
    <row r="42" spans="1:8" x14ac:dyDescent="0.25">
      <c r="A42" s="48"/>
      <c r="B42" s="48"/>
      <c r="C42" s="48"/>
      <c r="D42" s="48"/>
      <c r="E42" s="48"/>
      <c r="F42" s="48"/>
    </row>
    <row r="43" spans="1:8" x14ac:dyDescent="0.25">
      <c r="A43" s="48"/>
      <c r="B43" s="48"/>
      <c r="C43" s="48"/>
      <c r="D43" s="48"/>
      <c r="E43" s="48"/>
      <c r="F43" s="48"/>
    </row>
    <row r="44" spans="1:8" x14ac:dyDescent="0.25">
      <c r="A44" s="48"/>
      <c r="B44" s="48"/>
      <c r="C44" s="48"/>
      <c r="D44" s="48"/>
      <c r="E44" s="48"/>
      <c r="F44" s="48"/>
    </row>
    <row r="45" spans="1:8" x14ac:dyDescent="0.25">
      <c r="A45" s="48"/>
      <c r="B45" s="48"/>
      <c r="C45" s="48"/>
      <c r="D45" s="48"/>
      <c r="E45" s="48"/>
      <c r="F45" s="48"/>
    </row>
    <row r="46" spans="1:8" x14ac:dyDescent="0.25">
      <c r="A46" s="48"/>
      <c r="B46" s="48"/>
      <c r="C46" s="48"/>
      <c r="D46" s="48"/>
      <c r="E46" s="48"/>
      <c r="F46" s="48"/>
    </row>
    <row r="47" spans="1:8" x14ac:dyDescent="0.25">
      <c r="A47" s="48"/>
      <c r="B47" s="48"/>
      <c r="C47" s="48"/>
      <c r="D47" s="48"/>
      <c r="E47" s="48"/>
      <c r="F47" s="48"/>
    </row>
    <row r="48" spans="1:8"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row r="58" spans="1:6" x14ac:dyDescent="0.25">
      <c r="A58" s="48"/>
      <c r="B58" s="48"/>
      <c r="C58" s="48"/>
      <c r="D58" s="48"/>
      <c r="E58" s="48"/>
      <c r="F58" s="48"/>
    </row>
    <row r="59" spans="1:6" x14ac:dyDescent="0.25">
      <c r="A59" s="48"/>
      <c r="B59" s="48"/>
      <c r="C59" s="48"/>
      <c r="D59" s="48"/>
      <c r="E59" s="48"/>
      <c r="F59" s="48"/>
    </row>
    <row r="60" spans="1:6" x14ac:dyDescent="0.25">
      <c r="A60" s="48"/>
      <c r="B60" s="48"/>
      <c r="C60" s="48"/>
      <c r="D60" s="48"/>
      <c r="E60" s="48"/>
      <c r="F60" s="48"/>
    </row>
    <row r="61" spans="1:6" x14ac:dyDescent="0.25">
      <c r="A61" s="48"/>
      <c r="B61" s="48"/>
      <c r="C61" s="48"/>
      <c r="D61" s="48"/>
      <c r="E61" s="48"/>
      <c r="F61" s="48"/>
    </row>
    <row r="62" spans="1:6" x14ac:dyDescent="0.25">
      <c r="A62" s="48"/>
      <c r="B62" s="48"/>
      <c r="C62" s="48"/>
      <c r="D62" s="48"/>
      <c r="E62" s="48"/>
      <c r="F62" s="48"/>
    </row>
    <row r="63" spans="1:6" x14ac:dyDescent="0.25">
      <c r="A63" s="48"/>
      <c r="B63" s="48"/>
      <c r="C63" s="48"/>
      <c r="D63" s="48"/>
      <c r="E63" s="48"/>
      <c r="F63" s="48"/>
    </row>
    <row r="64" spans="1:6" x14ac:dyDescent="0.25">
      <c r="A64" s="48"/>
      <c r="B64" s="48"/>
      <c r="C64" s="48"/>
      <c r="D64" s="48"/>
      <c r="E64" s="48"/>
      <c r="F64" s="48"/>
    </row>
    <row r="65" spans="1:6" x14ac:dyDescent="0.25">
      <c r="A65" s="48"/>
      <c r="B65" s="48"/>
      <c r="C65" s="48"/>
      <c r="D65" s="48"/>
      <c r="E65" s="48"/>
      <c r="F65" s="48"/>
    </row>
    <row r="66" spans="1:6" x14ac:dyDescent="0.25">
      <c r="A66" s="48"/>
      <c r="B66" s="48"/>
      <c r="C66" s="48"/>
      <c r="D66" s="48"/>
      <c r="E66" s="48"/>
      <c r="F66" s="48"/>
    </row>
    <row r="67" spans="1:6" x14ac:dyDescent="0.25">
      <c r="A67" s="48"/>
      <c r="B67" s="48"/>
      <c r="C67" s="48"/>
      <c r="D67" s="48"/>
      <c r="E67" s="48"/>
      <c r="F67" s="48"/>
    </row>
    <row r="68" spans="1:6" x14ac:dyDescent="0.25">
      <c r="A68" s="48"/>
      <c r="B68" s="48"/>
      <c r="C68" s="48"/>
      <c r="D68" s="48"/>
      <c r="E68" s="48"/>
      <c r="F68" s="48"/>
    </row>
    <row r="69" spans="1:6" x14ac:dyDescent="0.25">
      <c r="A69" s="48"/>
      <c r="B69" s="48"/>
      <c r="C69" s="48"/>
      <c r="D69" s="48"/>
      <c r="E69" s="48"/>
      <c r="F69" s="48"/>
    </row>
    <row r="70" spans="1:6" x14ac:dyDescent="0.25">
      <c r="A70" s="48"/>
      <c r="B70" s="48"/>
      <c r="C70" s="48"/>
      <c r="D70" s="48"/>
      <c r="E70" s="48"/>
      <c r="F70" s="48"/>
    </row>
    <row r="71" spans="1:6" x14ac:dyDescent="0.25">
      <c r="A71" s="48"/>
      <c r="B71" s="48"/>
      <c r="C71" s="48"/>
      <c r="D71" s="48"/>
      <c r="E71" s="48"/>
      <c r="F71" s="48"/>
    </row>
    <row r="72" spans="1:6" x14ac:dyDescent="0.25">
      <c r="A72" s="48"/>
      <c r="B72" s="48"/>
      <c r="C72" s="48"/>
      <c r="D72" s="48"/>
      <c r="E72" s="48"/>
      <c r="F72" s="48"/>
    </row>
    <row r="73" spans="1:6" x14ac:dyDescent="0.25">
      <c r="A73" s="48"/>
      <c r="B73" s="48"/>
      <c r="C73" s="48"/>
      <c r="D73" s="48"/>
      <c r="E73" s="48"/>
      <c r="F73" s="48"/>
    </row>
    <row r="74" spans="1:6" x14ac:dyDescent="0.25">
      <c r="A74" s="48"/>
      <c r="B74" s="48"/>
      <c r="C74" s="48"/>
      <c r="D74" s="48"/>
      <c r="E74" s="48"/>
      <c r="F74" s="48"/>
    </row>
    <row r="75" spans="1:6" x14ac:dyDescent="0.25">
      <c r="A75" s="48"/>
      <c r="B75" s="48"/>
      <c r="C75" s="48"/>
      <c r="D75" s="48"/>
      <c r="E75" s="48"/>
      <c r="F75" s="48"/>
    </row>
    <row r="76" spans="1:6" x14ac:dyDescent="0.25">
      <c r="A76" s="48"/>
      <c r="B76" s="48"/>
      <c r="C76" s="48"/>
      <c r="D76" s="48"/>
      <c r="E76" s="48"/>
      <c r="F76" s="48"/>
    </row>
    <row r="77" spans="1:6" x14ac:dyDescent="0.25">
      <c r="A77" s="48"/>
      <c r="B77" s="48"/>
      <c r="C77" s="48"/>
      <c r="D77" s="48"/>
      <c r="E77" s="48"/>
      <c r="F77" s="48"/>
    </row>
    <row r="78" spans="1:6" x14ac:dyDescent="0.25">
      <c r="A78" s="48"/>
      <c r="B78" s="48"/>
      <c r="C78" s="48"/>
      <c r="D78" s="48"/>
      <c r="E78" s="48"/>
      <c r="F78" s="48"/>
    </row>
    <row r="79" spans="1:6" x14ac:dyDescent="0.25">
      <c r="A79" s="48"/>
      <c r="B79" s="48"/>
      <c r="C79" s="48"/>
      <c r="D79" s="48"/>
      <c r="E79" s="48"/>
      <c r="F79" s="48"/>
    </row>
    <row r="80" spans="1:6" x14ac:dyDescent="0.25">
      <c r="A80" s="48"/>
      <c r="B80" s="48"/>
      <c r="C80" s="48"/>
      <c r="D80" s="48"/>
      <c r="E80" s="48"/>
      <c r="F80" s="48"/>
    </row>
    <row r="81" spans="1:6" x14ac:dyDescent="0.25">
      <c r="A81" s="48"/>
      <c r="B81" s="48"/>
      <c r="C81" s="48"/>
      <c r="D81" s="48"/>
      <c r="E81" s="48"/>
      <c r="F81" s="48"/>
    </row>
    <row r="82" spans="1:6" x14ac:dyDescent="0.25">
      <c r="A82" s="48"/>
      <c r="B82" s="48"/>
      <c r="C82" s="48"/>
      <c r="D82" s="48"/>
      <c r="E82" s="48"/>
      <c r="F82" s="48"/>
    </row>
    <row r="83" spans="1:6" x14ac:dyDescent="0.25">
      <c r="A83" s="48"/>
      <c r="B83" s="48"/>
      <c r="C83" s="48"/>
      <c r="D83" s="48"/>
      <c r="E83" s="48"/>
      <c r="F83" s="48"/>
    </row>
    <row r="84" spans="1:6" x14ac:dyDescent="0.25">
      <c r="A84" s="48"/>
      <c r="B84" s="48"/>
      <c r="C84" s="48"/>
      <c r="D84" s="48"/>
      <c r="E84" s="48"/>
      <c r="F84" s="48"/>
    </row>
    <row r="85" spans="1:6" x14ac:dyDescent="0.25">
      <c r="A85" s="48"/>
      <c r="B85" s="48"/>
      <c r="C85" s="48"/>
      <c r="D85" s="48"/>
      <c r="E85" s="48"/>
      <c r="F85" s="48"/>
    </row>
    <row r="86" spans="1:6" x14ac:dyDescent="0.25">
      <c r="A86" s="48"/>
      <c r="B86" s="48"/>
      <c r="C86" s="48"/>
      <c r="D86" s="48"/>
      <c r="E86" s="48"/>
      <c r="F86" s="48"/>
    </row>
    <row r="87" spans="1:6" x14ac:dyDescent="0.25">
      <c r="A87" s="48"/>
      <c r="B87" s="48"/>
      <c r="C87" s="48"/>
      <c r="D87" s="48"/>
      <c r="E87" s="48"/>
      <c r="F87" s="48"/>
    </row>
    <row r="88" spans="1:6" x14ac:dyDescent="0.25">
      <c r="A88" s="48"/>
      <c r="B88" s="48"/>
      <c r="C88" s="48"/>
      <c r="D88" s="48"/>
      <c r="E88" s="48"/>
      <c r="F88" s="48"/>
    </row>
    <row r="89" spans="1:6" x14ac:dyDescent="0.25">
      <c r="A89" s="48"/>
      <c r="B89" s="48"/>
      <c r="C89" s="48"/>
      <c r="D89" s="48"/>
      <c r="E89" s="48"/>
      <c r="F89" s="48"/>
    </row>
    <row r="90" spans="1:6" x14ac:dyDescent="0.25">
      <c r="A90" s="48"/>
      <c r="B90" s="48"/>
      <c r="C90" s="48"/>
      <c r="D90" s="48"/>
      <c r="E90" s="48"/>
      <c r="F90" s="48"/>
    </row>
    <row r="91" spans="1:6" x14ac:dyDescent="0.25">
      <c r="A91" s="48"/>
      <c r="B91" s="48"/>
      <c r="C91" s="48"/>
      <c r="D91" s="48"/>
      <c r="E91" s="48"/>
      <c r="F91" s="48"/>
    </row>
    <row r="92" spans="1:6" x14ac:dyDescent="0.25">
      <c r="A92" s="48"/>
      <c r="B92" s="48"/>
      <c r="C92" s="48"/>
      <c r="D92" s="48"/>
      <c r="E92" s="48"/>
      <c r="F92" s="48"/>
    </row>
    <row r="93" spans="1:6" x14ac:dyDescent="0.25">
      <c r="A93" s="48"/>
      <c r="B93" s="48"/>
      <c r="C93" s="48"/>
      <c r="D93" s="48"/>
      <c r="E93" s="48"/>
      <c r="F93" s="48"/>
    </row>
    <row r="94" spans="1:6" x14ac:dyDescent="0.25">
      <c r="A94" s="48"/>
      <c r="B94" s="48"/>
      <c r="C94" s="48"/>
      <c r="D94" s="48"/>
      <c r="E94" s="48"/>
      <c r="F94" s="48"/>
    </row>
    <row r="95" spans="1:6" x14ac:dyDescent="0.25">
      <c r="A95" s="48"/>
      <c r="B95" s="48"/>
      <c r="C95" s="48"/>
      <c r="D95" s="48"/>
      <c r="E95" s="48"/>
      <c r="F95" s="48"/>
    </row>
    <row r="96" spans="1:6" x14ac:dyDescent="0.25">
      <c r="A96" s="48"/>
      <c r="B96" s="48"/>
      <c r="C96" s="48"/>
      <c r="D96" s="48"/>
      <c r="E96" s="48"/>
      <c r="F96" s="48"/>
    </row>
    <row r="97" spans="1:6" x14ac:dyDescent="0.25">
      <c r="A97" s="48"/>
      <c r="B97" s="48"/>
      <c r="C97" s="48"/>
      <c r="D97" s="48"/>
      <c r="E97" s="48"/>
      <c r="F97" s="48"/>
    </row>
    <row r="98" spans="1:6" x14ac:dyDescent="0.25">
      <c r="A98" s="48"/>
      <c r="B98" s="48"/>
      <c r="C98" s="48"/>
      <c r="D98" s="48"/>
      <c r="E98" s="48"/>
      <c r="F98" s="48"/>
    </row>
    <row r="99" spans="1:6" x14ac:dyDescent="0.25">
      <c r="A99" s="48"/>
      <c r="B99" s="48"/>
      <c r="C99" s="48"/>
      <c r="D99" s="48"/>
      <c r="E99" s="48"/>
      <c r="F99" s="48"/>
    </row>
    <row r="100" spans="1:6" x14ac:dyDescent="0.25">
      <c r="A100" s="48"/>
      <c r="B100" s="48"/>
      <c r="C100" s="48"/>
      <c r="D100" s="48"/>
      <c r="E100" s="48"/>
      <c r="F100" s="48"/>
    </row>
    <row r="101" spans="1:6" x14ac:dyDescent="0.25">
      <c r="A101" s="48"/>
      <c r="B101" s="48"/>
      <c r="C101" s="48"/>
      <c r="D101" s="48"/>
      <c r="E101" s="48"/>
      <c r="F101" s="48"/>
    </row>
    <row r="102" spans="1:6" x14ac:dyDescent="0.25">
      <c r="A102" s="48"/>
      <c r="B102" s="48"/>
      <c r="C102" s="48"/>
      <c r="D102" s="48"/>
      <c r="E102" s="48"/>
      <c r="F102" s="48"/>
    </row>
    <row r="103" spans="1:6" x14ac:dyDescent="0.25">
      <c r="A103" s="48"/>
      <c r="B103" s="48"/>
      <c r="C103" s="48"/>
      <c r="D103" s="48"/>
      <c r="E103" s="48"/>
      <c r="F103" s="48"/>
    </row>
    <row r="104" spans="1:6" x14ac:dyDescent="0.25">
      <c r="A104" s="48"/>
      <c r="B104" s="48"/>
      <c r="C104" s="48"/>
      <c r="D104" s="48"/>
      <c r="E104" s="48"/>
      <c r="F104" s="48"/>
    </row>
    <row r="105" spans="1:6" x14ac:dyDescent="0.25">
      <c r="A105" s="48"/>
      <c r="B105" s="48"/>
      <c r="C105" s="48"/>
      <c r="D105" s="48"/>
      <c r="E105" s="48"/>
      <c r="F105" s="48"/>
    </row>
    <row r="106" spans="1:6" x14ac:dyDescent="0.25">
      <c r="A106" s="48"/>
      <c r="B106" s="48"/>
      <c r="C106" s="48"/>
      <c r="D106" s="48"/>
      <c r="E106" s="48"/>
      <c r="F106" s="48"/>
    </row>
    <row r="107" spans="1:6" x14ac:dyDescent="0.25">
      <c r="A107" s="48"/>
      <c r="B107" s="48"/>
      <c r="C107" s="48"/>
      <c r="D107" s="48"/>
      <c r="E107" s="48"/>
      <c r="F107" s="48"/>
    </row>
    <row r="108" spans="1:6" x14ac:dyDescent="0.25">
      <c r="A108" s="48"/>
      <c r="B108" s="48"/>
      <c r="C108" s="48"/>
      <c r="D108" s="48"/>
      <c r="E108" s="48"/>
      <c r="F108" s="48"/>
    </row>
    <row r="109" spans="1:6" x14ac:dyDescent="0.25">
      <c r="A109" s="48"/>
      <c r="B109" s="48"/>
      <c r="C109" s="48"/>
      <c r="D109" s="48"/>
      <c r="E109" s="48"/>
      <c r="F109" s="48"/>
    </row>
    <row r="110" spans="1:6" x14ac:dyDescent="0.25">
      <c r="A110" s="48"/>
      <c r="B110" s="48"/>
      <c r="C110" s="48"/>
      <c r="D110" s="48"/>
      <c r="E110" s="48"/>
      <c r="F110" s="48"/>
    </row>
    <row r="111" spans="1:6" x14ac:dyDescent="0.25">
      <c r="A111" s="48"/>
      <c r="B111" s="48"/>
      <c r="C111" s="48"/>
      <c r="D111" s="48"/>
      <c r="E111" s="48"/>
      <c r="F111" s="48"/>
    </row>
    <row r="112" spans="1:6" x14ac:dyDescent="0.25">
      <c r="A112" s="48"/>
      <c r="B112" s="48"/>
      <c r="C112" s="48"/>
      <c r="D112" s="48"/>
      <c r="E112" s="48"/>
      <c r="F112" s="48"/>
    </row>
    <row r="113" spans="1:6" x14ac:dyDescent="0.25">
      <c r="A113" s="48"/>
      <c r="B113" s="48"/>
      <c r="C113" s="48"/>
      <c r="D113" s="48"/>
      <c r="E113" s="48"/>
      <c r="F113" s="48"/>
    </row>
    <row r="114" spans="1:6" x14ac:dyDescent="0.25">
      <c r="A114" s="48"/>
      <c r="B114" s="48"/>
      <c r="C114" s="48"/>
      <c r="D114" s="48"/>
      <c r="E114" s="48"/>
      <c r="F114" s="48"/>
    </row>
    <row r="115" spans="1:6" x14ac:dyDescent="0.25">
      <c r="A115" s="48"/>
      <c r="B115" s="48"/>
      <c r="C115" s="48"/>
      <c r="D115" s="48"/>
      <c r="E115" s="48"/>
      <c r="F115" s="48"/>
    </row>
    <row r="116" spans="1:6" x14ac:dyDescent="0.25">
      <c r="A116" s="48"/>
      <c r="B116" s="48"/>
      <c r="C116" s="48"/>
      <c r="D116" s="48"/>
      <c r="E116" s="48"/>
      <c r="F116" s="48"/>
    </row>
    <row r="117" spans="1:6" x14ac:dyDescent="0.25">
      <c r="A117" s="48"/>
      <c r="B117" s="48"/>
      <c r="C117" s="48"/>
      <c r="D117" s="48"/>
      <c r="E117" s="48"/>
      <c r="F117" s="48"/>
    </row>
    <row r="118" spans="1:6" x14ac:dyDescent="0.25">
      <c r="A118" s="48"/>
      <c r="B118" s="48"/>
      <c r="C118" s="48"/>
      <c r="D118" s="48"/>
      <c r="E118" s="48"/>
      <c r="F118" s="48"/>
    </row>
    <row r="119" spans="1:6" x14ac:dyDescent="0.25">
      <c r="A119" s="48"/>
      <c r="B119" s="48"/>
      <c r="C119" s="48"/>
      <c r="D119" s="48"/>
      <c r="E119" s="48"/>
      <c r="F119" s="48"/>
    </row>
    <row r="120" spans="1:6" x14ac:dyDescent="0.25">
      <c r="A120" s="48"/>
      <c r="B120" s="48"/>
      <c r="C120" s="48"/>
      <c r="D120" s="48"/>
      <c r="E120" s="48"/>
      <c r="F120" s="48"/>
    </row>
  </sheetData>
  <mergeCells count="2">
    <mergeCell ref="A1:F1"/>
    <mergeCell ref="A27:F27"/>
  </mergeCells>
  <dataValidations count="1">
    <dataValidation type="list" sqref="F4:F7 B8:B11" xr:uid="{00000000-0002-0000-0400-000000000000}">
      <formula1>"1,0.95,0.94,0.91,0.9,0.85,0.8,0.75,0.7,0.6"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workbookViewId="0"/>
  </sheetViews>
  <sheetFormatPr baseColWidth="10" defaultColWidth="9.140625" defaultRowHeight="15" x14ac:dyDescent="0.25"/>
  <cols>
    <col min="1" max="1" width="16" customWidth="1"/>
    <col min="2" max="2" width="32" customWidth="1"/>
    <col min="3" max="3" width="18" customWidth="1"/>
    <col min="4" max="4" width="42" customWidth="1"/>
    <col min="5" max="5" width="38" customWidth="1"/>
    <col min="6" max="6" width="24" customWidth="1"/>
    <col min="7" max="7" width="18" customWidth="1"/>
    <col min="8" max="8" width="30" customWidth="1"/>
  </cols>
  <sheetData>
    <row r="1" spans="1:8" ht="30" customHeight="1" x14ac:dyDescent="0.25">
      <c r="A1" s="100" t="s">
        <v>315</v>
      </c>
      <c r="B1" s="100"/>
      <c r="C1" s="100"/>
      <c r="D1" s="100"/>
      <c r="E1" s="100"/>
      <c r="F1" s="100"/>
      <c r="G1" s="100"/>
      <c r="H1" s="100"/>
    </row>
    <row r="2" spans="1:8" ht="30" customHeight="1" x14ac:dyDescent="0.25">
      <c r="A2" s="50"/>
      <c r="B2" s="50"/>
      <c r="C2" s="50"/>
      <c r="D2" s="50"/>
      <c r="E2" s="50"/>
      <c r="F2" s="50"/>
      <c r="G2" s="50"/>
      <c r="H2" s="50"/>
    </row>
    <row r="3" spans="1:8" ht="30" customHeight="1" x14ac:dyDescent="0.25">
      <c r="A3" s="55" t="s">
        <v>103</v>
      </c>
      <c r="B3" s="55" t="s">
        <v>316</v>
      </c>
      <c r="C3" s="55" t="s">
        <v>317</v>
      </c>
      <c r="D3" s="55" t="s">
        <v>318</v>
      </c>
      <c r="E3" s="55" t="s">
        <v>305</v>
      </c>
      <c r="F3" s="55" t="s">
        <v>319</v>
      </c>
      <c r="G3" s="55" t="s">
        <v>320</v>
      </c>
      <c r="H3" s="55" t="s">
        <v>321</v>
      </c>
    </row>
    <row r="4" spans="1:8" ht="30" customHeight="1" x14ac:dyDescent="0.25">
      <c r="A4" s="51" t="s">
        <v>93</v>
      </c>
      <c r="B4" s="51" t="s">
        <v>322</v>
      </c>
      <c r="C4" s="51" t="s">
        <v>323</v>
      </c>
      <c r="D4" s="51" t="s">
        <v>324</v>
      </c>
      <c r="E4" s="51" t="s">
        <v>325</v>
      </c>
      <c r="F4" s="51" t="s">
        <v>326</v>
      </c>
      <c r="G4" s="51" t="s">
        <v>327</v>
      </c>
      <c r="H4" s="51" t="s">
        <v>328</v>
      </c>
    </row>
    <row r="5" spans="1:8" ht="30" customHeight="1" x14ac:dyDescent="0.25">
      <c r="A5" s="51" t="s">
        <v>93</v>
      </c>
      <c r="B5" s="51" t="s">
        <v>329</v>
      </c>
      <c r="C5" s="51" t="s">
        <v>330</v>
      </c>
      <c r="D5" s="51" t="s">
        <v>331</v>
      </c>
      <c r="E5" s="51" t="s">
        <v>332</v>
      </c>
      <c r="F5" s="51" t="s">
        <v>333</v>
      </c>
      <c r="G5" s="51" t="s">
        <v>327</v>
      </c>
      <c r="H5" s="51" t="s">
        <v>334</v>
      </c>
    </row>
    <row r="6" spans="1:8" ht="30" customHeight="1" x14ac:dyDescent="0.25">
      <c r="A6" s="51" t="s">
        <v>118</v>
      </c>
      <c r="B6" s="51" t="s">
        <v>335</v>
      </c>
      <c r="C6" s="51" t="s">
        <v>336</v>
      </c>
      <c r="D6" s="51" t="s">
        <v>337</v>
      </c>
      <c r="E6" s="51" t="s">
        <v>338</v>
      </c>
      <c r="F6" s="51" t="s">
        <v>339</v>
      </c>
      <c r="G6" s="51" t="s">
        <v>340</v>
      </c>
      <c r="H6" s="51" t="s">
        <v>341</v>
      </c>
    </row>
    <row r="7" spans="1:8" ht="30" customHeight="1" x14ac:dyDescent="0.25">
      <c r="A7" s="51" t="s">
        <v>118</v>
      </c>
      <c r="B7" s="51" t="s">
        <v>342</v>
      </c>
      <c r="C7" s="51" t="s">
        <v>343</v>
      </c>
      <c r="D7" s="51" t="s">
        <v>344</v>
      </c>
      <c r="E7" s="51" t="s">
        <v>345</v>
      </c>
      <c r="F7" s="51" t="s">
        <v>346</v>
      </c>
      <c r="G7" s="51" t="s">
        <v>347</v>
      </c>
      <c r="H7" s="51" t="s">
        <v>348</v>
      </c>
    </row>
    <row r="8" spans="1:8" ht="30" customHeight="1" x14ac:dyDescent="0.25">
      <c r="A8" s="51" t="s">
        <v>125</v>
      </c>
      <c r="B8" s="51" t="s">
        <v>349</v>
      </c>
      <c r="C8" s="51" t="s">
        <v>350</v>
      </c>
      <c r="D8" s="51" t="s">
        <v>351</v>
      </c>
      <c r="E8" s="51" t="s">
        <v>352</v>
      </c>
      <c r="F8" s="51" t="s">
        <v>353</v>
      </c>
      <c r="G8" s="51" t="s">
        <v>354</v>
      </c>
      <c r="H8" s="51" t="s">
        <v>355</v>
      </c>
    </row>
    <row r="9" spans="1:8" ht="30" customHeight="1" x14ac:dyDescent="0.25">
      <c r="A9" s="50"/>
      <c r="B9" s="50"/>
      <c r="C9" s="50"/>
      <c r="D9" s="50"/>
      <c r="E9" s="50"/>
      <c r="F9" s="50"/>
      <c r="G9" s="50"/>
      <c r="H9" s="50"/>
    </row>
    <row r="10" spans="1:8" ht="30" customHeight="1" x14ac:dyDescent="0.25">
      <c r="A10" s="102" t="s">
        <v>356</v>
      </c>
      <c r="B10" s="102" t="s">
        <v>356</v>
      </c>
      <c r="C10" s="102" t="s">
        <v>356</v>
      </c>
      <c r="D10" s="102" t="s">
        <v>356</v>
      </c>
      <c r="E10" s="102" t="s">
        <v>356</v>
      </c>
      <c r="F10" s="102" t="s">
        <v>356</v>
      </c>
      <c r="G10" s="102" t="s">
        <v>356</v>
      </c>
      <c r="H10" s="102" t="s">
        <v>356</v>
      </c>
    </row>
    <row r="11" spans="1:8" ht="30" customHeight="1" x14ac:dyDescent="0.25">
      <c r="A11" s="50"/>
      <c r="B11" s="50"/>
      <c r="C11" s="50"/>
      <c r="D11" s="50"/>
      <c r="E11" s="50"/>
      <c r="F11" s="50"/>
      <c r="G11" s="50"/>
      <c r="H11" s="50"/>
    </row>
    <row r="12" spans="1:8" ht="30" customHeight="1" x14ac:dyDescent="0.25">
      <c r="A12" s="50"/>
      <c r="B12" s="50"/>
      <c r="C12" s="50"/>
      <c r="D12" s="50"/>
      <c r="E12" s="50"/>
      <c r="F12" s="50"/>
      <c r="G12" s="50"/>
      <c r="H12" s="50"/>
    </row>
    <row r="13" spans="1:8" ht="30" customHeight="1" x14ac:dyDescent="0.25">
      <c r="A13" s="50"/>
      <c r="B13" s="50"/>
      <c r="C13" s="50"/>
      <c r="D13" s="50"/>
      <c r="E13" s="50"/>
      <c r="F13" s="50"/>
      <c r="G13" s="50"/>
      <c r="H13" s="50"/>
    </row>
    <row r="14" spans="1:8" ht="30" customHeight="1" x14ac:dyDescent="0.25">
      <c r="A14" s="50"/>
      <c r="B14" s="50"/>
      <c r="C14" s="50"/>
      <c r="D14" s="50"/>
      <c r="E14" s="50"/>
      <c r="F14" s="50"/>
      <c r="G14" s="50"/>
      <c r="H14" s="50"/>
    </row>
    <row r="15" spans="1:8" ht="30" customHeight="1" x14ac:dyDescent="0.25">
      <c r="A15" s="50"/>
      <c r="B15" s="50"/>
      <c r="C15" s="50"/>
      <c r="D15" s="50"/>
      <c r="E15" s="50"/>
      <c r="F15" s="50"/>
      <c r="G15" s="50"/>
      <c r="H15" s="50"/>
    </row>
    <row r="16" spans="1:8" ht="30" customHeight="1" x14ac:dyDescent="0.25">
      <c r="A16" s="50"/>
      <c r="B16" s="50"/>
      <c r="C16" s="50"/>
      <c r="D16" s="50"/>
      <c r="E16" s="50"/>
      <c r="F16" s="50"/>
      <c r="G16" s="50"/>
      <c r="H16" s="50"/>
    </row>
    <row r="17" spans="1:8" ht="30" customHeight="1" x14ac:dyDescent="0.25">
      <c r="A17" s="50"/>
      <c r="B17" s="50"/>
      <c r="C17" s="50"/>
      <c r="D17" s="50"/>
      <c r="E17" s="50"/>
      <c r="F17" s="50"/>
      <c r="G17" s="50"/>
      <c r="H17" s="50"/>
    </row>
    <row r="18" spans="1:8" ht="30" customHeight="1" x14ac:dyDescent="0.25">
      <c r="A18" s="50"/>
      <c r="B18" s="50"/>
      <c r="C18" s="50"/>
      <c r="D18" s="50"/>
      <c r="E18" s="50"/>
      <c r="F18" s="50"/>
      <c r="G18" s="50"/>
      <c r="H18" s="50"/>
    </row>
    <row r="19" spans="1:8" ht="30" customHeight="1" x14ac:dyDescent="0.25">
      <c r="A19" s="50"/>
      <c r="B19" s="50"/>
      <c r="C19" s="50"/>
      <c r="D19" s="50"/>
      <c r="E19" s="50"/>
      <c r="F19" s="50"/>
      <c r="G19" s="50"/>
      <c r="H19" s="50"/>
    </row>
    <row r="20" spans="1:8" ht="30" customHeight="1" x14ac:dyDescent="0.25">
      <c r="A20" s="50"/>
      <c r="B20" s="50"/>
      <c r="C20" s="50"/>
      <c r="D20" s="50"/>
      <c r="E20" s="50"/>
      <c r="F20" s="50"/>
      <c r="G20" s="50"/>
      <c r="H20" s="50"/>
    </row>
    <row r="21" spans="1:8" ht="30" customHeight="1" x14ac:dyDescent="0.25">
      <c r="A21" s="50"/>
      <c r="B21" s="50"/>
      <c r="C21" s="50"/>
      <c r="D21" s="50"/>
      <c r="E21" s="50"/>
      <c r="F21" s="50"/>
      <c r="G21" s="50"/>
      <c r="H21" s="50"/>
    </row>
    <row r="22" spans="1:8" ht="30" customHeight="1" x14ac:dyDescent="0.25">
      <c r="A22" s="50"/>
      <c r="B22" s="50"/>
      <c r="C22" s="50"/>
      <c r="D22" s="50"/>
      <c r="E22" s="50"/>
      <c r="F22" s="50"/>
      <c r="G22" s="50"/>
      <c r="H22" s="50"/>
    </row>
    <row r="23" spans="1:8" ht="30" customHeight="1" x14ac:dyDescent="0.25">
      <c r="A23" s="50"/>
      <c r="B23" s="50"/>
      <c r="C23" s="50"/>
      <c r="D23" s="50"/>
      <c r="E23" s="50"/>
      <c r="F23" s="50"/>
      <c r="G23" s="50"/>
      <c r="H23" s="50"/>
    </row>
    <row r="24" spans="1:8" ht="30" customHeight="1" x14ac:dyDescent="0.25">
      <c r="A24" s="50"/>
      <c r="B24" s="50"/>
      <c r="C24" s="50"/>
      <c r="D24" s="50"/>
      <c r="E24" s="50"/>
      <c r="F24" s="50"/>
      <c r="G24" s="50"/>
      <c r="H24" s="50"/>
    </row>
    <row r="25" spans="1:8" ht="30" customHeight="1" x14ac:dyDescent="0.25">
      <c r="A25" s="50"/>
      <c r="B25" s="50"/>
      <c r="C25" s="50"/>
      <c r="D25" s="50"/>
      <c r="E25" s="50"/>
      <c r="F25" s="50"/>
      <c r="G25" s="50"/>
      <c r="H25" s="50"/>
    </row>
    <row r="26" spans="1:8" ht="30" customHeight="1" x14ac:dyDescent="0.25">
      <c r="A26" s="50"/>
      <c r="B26" s="50"/>
      <c r="C26" s="50"/>
      <c r="D26" s="50"/>
      <c r="E26" s="50"/>
      <c r="F26" s="50"/>
      <c r="G26" s="50"/>
      <c r="H26" s="50"/>
    </row>
    <row r="27" spans="1:8" ht="30" customHeight="1" x14ac:dyDescent="0.25">
      <c r="A27" s="50"/>
      <c r="B27" s="50"/>
      <c r="C27" s="50"/>
      <c r="D27" s="50"/>
      <c r="E27" s="50"/>
      <c r="F27" s="50"/>
      <c r="G27" s="50"/>
      <c r="H27" s="50"/>
    </row>
    <row r="28" spans="1:8" ht="30" customHeight="1" x14ac:dyDescent="0.25">
      <c r="A28" s="50"/>
      <c r="B28" s="50"/>
      <c r="C28" s="50"/>
      <c r="D28" s="50"/>
      <c r="E28" s="50"/>
      <c r="F28" s="50"/>
      <c r="G28" s="50"/>
      <c r="H28" s="50"/>
    </row>
    <row r="29" spans="1:8" ht="30" customHeight="1" x14ac:dyDescent="0.25">
      <c r="A29" s="50"/>
      <c r="B29" s="50"/>
      <c r="C29" s="50"/>
      <c r="D29" s="50"/>
      <c r="E29" s="50"/>
      <c r="F29" s="50"/>
      <c r="G29" s="50"/>
      <c r="H29" s="50"/>
    </row>
    <row r="30" spans="1:8" ht="30" customHeight="1" x14ac:dyDescent="0.25">
      <c r="A30" s="50"/>
      <c r="B30" s="50"/>
      <c r="C30" s="50"/>
      <c r="D30" s="50"/>
      <c r="E30" s="50"/>
      <c r="F30" s="50"/>
      <c r="G30" s="50"/>
      <c r="H30" s="50"/>
    </row>
    <row r="31" spans="1:8" ht="30" customHeight="1" x14ac:dyDescent="0.25">
      <c r="A31" s="50"/>
      <c r="B31" s="50"/>
      <c r="C31" s="50"/>
      <c r="D31" s="50"/>
      <c r="E31" s="50"/>
      <c r="F31" s="50"/>
      <c r="G31" s="50"/>
      <c r="H31" s="50"/>
    </row>
    <row r="32" spans="1:8" ht="30" customHeight="1" x14ac:dyDescent="0.25">
      <c r="A32" s="50"/>
      <c r="B32" s="50"/>
      <c r="C32" s="50"/>
      <c r="D32" s="50"/>
      <c r="E32" s="50"/>
      <c r="F32" s="50"/>
      <c r="G32" s="50"/>
      <c r="H32" s="50"/>
    </row>
    <row r="33" spans="1:8" ht="30" customHeight="1" x14ac:dyDescent="0.25">
      <c r="A33" s="50"/>
      <c r="B33" s="50"/>
      <c r="C33" s="50"/>
      <c r="D33" s="50"/>
      <c r="E33" s="50"/>
      <c r="F33" s="50"/>
      <c r="G33" s="50"/>
      <c r="H33" s="50"/>
    </row>
    <row r="34" spans="1:8" ht="30" customHeight="1" x14ac:dyDescent="0.25">
      <c r="A34" s="50"/>
      <c r="B34" s="50"/>
      <c r="C34" s="50"/>
      <c r="D34" s="50"/>
      <c r="E34" s="50"/>
      <c r="F34" s="50"/>
      <c r="G34" s="50"/>
      <c r="H34" s="50"/>
    </row>
    <row r="35" spans="1:8" ht="30" customHeight="1" x14ac:dyDescent="0.25">
      <c r="A35" s="50"/>
      <c r="B35" s="50"/>
      <c r="C35" s="50"/>
      <c r="D35" s="50"/>
      <c r="E35" s="50"/>
      <c r="F35" s="50"/>
      <c r="G35" s="50"/>
      <c r="H35" s="50"/>
    </row>
    <row r="36" spans="1:8" ht="30" customHeight="1" x14ac:dyDescent="0.25">
      <c r="A36" s="50"/>
      <c r="B36" s="50"/>
      <c r="C36" s="50"/>
      <c r="D36" s="50"/>
      <c r="E36" s="50"/>
      <c r="F36" s="50"/>
      <c r="G36" s="50"/>
      <c r="H36" s="50"/>
    </row>
    <row r="37" spans="1:8" ht="30" customHeight="1" x14ac:dyDescent="0.25">
      <c r="A37" s="50"/>
      <c r="B37" s="50"/>
      <c r="C37" s="50"/>
      <c r="D37" s="50"/>
      <c r="E37" s="50"/>
      <c r="F37" s="50"/>
      <c r="G37" s="50"/>
      <c r="H37" s="50"/>
    </row>
    <row r="38" spans="1:8" ht="30" customHeight="1" x14ac:dyDescent="0.25">
      <c r="A38" s="50"/>
      <c r="B38" s="50"/>
      <c r="C38" s="50"/>
      <c r="D38" s="50"/>
      <c r="E38" s="50"/>
      <c r="F38" s="50"/>
      <c r="G38" s="50"/>
      <c r="H38" s="50"/>
    </row>
    <row r="39" spans="1:8" ht="30" customHeight="1" x14ac:dyDescent="0.25">
      <c r="A39" s="50"/>
      <c r="B39" s="50"/>
      <c r="C39" s="50"/>
      <c r="D39" s="50"/>
      <c r="E39" s="50"/>
      <c r="F39" s="50"/>
      <c r="G39" s="50"/>
      <c r="H39" s="50"/>
    </row>
    <row r="40" spans="1:8" ht="30" customHeight="1" x14ac:dyDescent="0.25">
      <c r="A40" s="50"/>
      <c r="B40" s="50"/>
      <c r="C40" s="50"/>
      <c r="D40" s="50"/>
      <c r="E40" s="50"/>
      <c r="F40" s="50"/>
      <c r="G40" s="50"/>
      <c r="H40" s="50"/>
    </row>
  </sheetData>
  <mergeCells count="2">
    <mergeCell ref="A1:H1"/>
    <mergeCell ref="A10: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workbookViewId="0"/>
  </sheetViews>
  <sheetFormatPr baseColWidth="10" defaultColWidth="9.140625" defaultRowHeight="15" x14ac:dyDescent="0.25"/>
  <cols>
    <col min="1" max="1" width="20" customWidth="1"/>
    <col min="2" max="3" width="28" customWidth="1"/>
    <col min="4" max="4" width="34" customWidth="1"/>
    <col min="5" max="5" width="24" customWidth="1"/>
    <col min="6" max="6" width="26" customWidth="1"/>
    <col min="7" max="7" width="22" customWidth="1"/>
    <col min="8" max="8" width="30" customWidth="1"/>
  </cols>
  <sheetData>
    <row r="1" spans="1:8" ht="30" customHeight="1" x14ac:dyDescent="0.25">
      <c r="A1" s="100" t="s">
        <v>357</v>
      </c>
      <c r="B1" s="100" t="s">
        <v>357</v>
      </c>
      <c r="C1" s="100" t="s">
        <v>357</v>
      </c>
      <c r="D1" s="100" t="s">
        <v>357</v>
      </c>
      <c r="E1" s="100" t="s">
        <v>357</v>
      </c>
      <c r="F1" s="100" t="s">
        <v>357</v>
      </c>
      <c r="G1" s="100" t="s">
        <v>357</v>
      </c>
      <c r="H1" s="100" t="s">
        <v>357</v>
      </c>
    </row>
    <row r="2" spans="1:8" ht="30" customHeight="1" x14ac:dyDescent="0.25">
      <c r="A2" s="50"/>
      <c r="B2" s="50"/>
      <c r="C2" s="50"/>
      <c r="D2" s="50"/>
      <c r="E2" s="50"/>
      <c r="F2" s="50"/>
      <c r="G2" s="50"/>
      <c r="H2" s="50"/>
    </row>
    <row r="3" spans="1:8" ht="30" customHeight="1" x14ac:dyDescent="0.25">
      <c r="A3" s="55" t="s">
        <v>358</v>
      </c>
      <c r="B3" s="55" t="s">
        <v>359</v>
      </c>
      <c r="C3" s="55" t="s">
        <v>360</v>
      </c>
      <c r="D3" s="55" t="s">
        <v>361</v>
      </c>
      <c r="E3" s="55" t="s">
        <v>362</v>
      </c>
      <c r="F3" s="55" t="s">
        <v>363</v>
      </c>
      <c r="G3" s="55" t="s">
        <v>364</v>
      </c>
      <c r="H3" s="55" t="s">
        <v>365</v>
      </c>
    </row>
    <row r="4" spans="1:8" ht="30" customHeight="1" x14ac:dyDescent="0.25">
      <c r="A4" s="51" t="s">
        <v>366</v>
      </c>
      <c r="B4" s="50" t="s">
        <v>367</v>
      </c>
      <c r="C4" s="50" t="s">
        <v>368</v>
      </c>
      <c r="D4" s="50" t="s">
        <v>369</v>
      </c>
      <c r="E4" s="50" t="s">
        <v>370</v>
      </c>
      <c r="F4" s="50" t="s">
        <v>371</v>
      </c>
      <c r="G4" s="50" t="s">
        <v>372</v>
      </c>
      <c r="H4" s="50" t="s">
        <v>373</v>
      </c>
    </row>
    <row r="5" spans="1:8" ht="30" customHeight="1" x14ac:dyDescent="0.25">
      <c r="A5" s="60" t="s">
        <v>207</v>
      </c>
      <c r="B5" s="50" t="s">
        <v>374</v>
      </c>
      <c r="C5" s="50" t="s">
        <v>375</v>
      </c>
      <c r="D5" s="50" t="s">
        <v>376</v>
      </c>
      <c r="E5" s="50" t="s">
        <v>377</v>
      </c>
      <c r="F5" s="50" t="s">
        <v>378</v>
      </c>
      <c r="G5" s="50" t="s">
        <v>379</v>
      </c>
      <c r="H5" s="50" t="s">
        <v>380</v>
      </c>
    </row>
    <row r="6" spans="1:8" ht="30" customHeight="1" x14ac:dyDescent="0.25">
      <c r="A6" s="57" t="s">
        <v>381</v>
      </c>
      <c r="B6" s="50" t="s">
        <v>382</v>
      </c>
      <c r="C6" s="50" t="s">
        <v>383</v>
      </c>
      <c r="D6" s="50" t="s">
        <v>384</v>
      </c>
      <c r="E6" s="50" t="s">
        <v>385</v>
      </c>
      <c r="F6" s="50" t="s">
        <v>386</v>
      </c>
      <c r="G6" s="50" t="s">
        <v>387</v>
      </c>
      <c r="H6" s="50" t="s">
        <v>388</v>
      </c>
    </row>
    <row r="7" spans="1:8" ht="30" customHeight="1" x14ac:dyDescent="0.25">
      <c r="A7" s="51" t="s">
        <v>389</v>
      </c>
      <c r="B7" s="50" t="s">
        <v>390</v>
      </c>
      <c r="C7" s="50" t="s">
        <v>391</v>
      </c>
      <c r="D7" s="50" t="s">
        <v>392</v>
      </c>
      <c r="E7" s="50" t="s">
        <v>393</v>
      </c>
      <c r="F7" s="50" t="s">
        <v>394</v>
      </c>
      <c r="G7" s="50" t="s">
        <v>395</v>
      </c>
      <c r="H7" s="50" t="s">
        <v>396</v>
      </c>
    </row>
    <row r="8" spans="1:8" ht="30" customHeight="1" x14ac:dyDescent="0.25">
      <c r="A8" s="51" t="s">
        <v>397</v>
      </c>
      <c r="B8" s="50" t="s">
        <v>398</v>
      </c>
      <c r="C8" s="50" t="s">
        <v>399</v>
      </c>
      <c r="D8" s="50" t="s">
        <v>400</v>
      </c>
      <c r="E8" s="50" t="s">
        <v>221</v>
      </c>
      <c r="F8" s="50" t="s">
        <v>202</v>
      </c>
      <c r="G8" s="50" t="s">
        <v>401</v>
      </c>
      <c r="H8" s="50" t="s">
        <v>402</v>
      </c>
    </row>
    <row r="9" spans="1:8" ht="30" customHeight="1" x14ac:dyDescent="0.25">
      <c r="A9" s="50"/>
      <c r="B9" s="50"/>
      <c r="C9" s="50"/>
      <c r="D9" s="50"/>
      <c r="E9" s="50"/>
      <c r="F9" s="50"/>
      <c r="G9" s="50"/>
      <c r="H9" s="50"/>
    </row>
    <row r="10" spans="1:8" ht="30" customHeight="1" x14ac:dyDescent="0.25">
      <c r="A10" s="55" t="s">
        <v>403</v>
      </c>
      <c r="B10" s="55" t="s">
        <v>404</v>
      </c>
      <c r="C10" s="55" t="s">
        <v>405</v>
      </c>
      <c r="D10" s="55" t="s">
        <v>406</v>
      </c>
      <c r="E10" s="55" t="s">
        <v>407</v>
      </c>
      <c r="F10" s="55" t="s">
        <v>408</v>
      </c>
      <c r="G10" s="55" t="s">
        <v>409</v>
      </c>
      <c r="H10" s="55" t="s">
        <v>410</v>
      </c>
    </row>
    <row r="11" spans="1:8" ht="30" customHeight="1" x14ac:dyDescent="0.25">
      <c r="A11" s="50" t="s">
        <v>93</v>
      </c>
      <c r="B11" s="50" t="s">
        <v>411</v>
      </c>
      <c r="C11" s="50" t="s">
        <v>412</v>
      </c>
      <c r="D11" s="50" t="s">
        <v>413</v>
      </c>
      <c r="E11" s="50" t="s">
        <v>414</v>
      </c>
      <c r="F11" s="50" t="s">
        <v>415</v>
      </c>
      <c r="G11" s="50" t="s">
        <v>416</v>
      </c>
      <c r="H11" s="50" t="s">
        <v>417</v>
      </c>
    </row>
    <row r="12" spans="1:8" ht="30" customHeight="1" x14ac:dyDescent="0.25">
      <c r="A12" s="50" t="s">
        <v>118</v>
      </c>
      <c r="B12" s="50" t="s">
        <v>418</v>
      </c>
      <c r="C12" s="50" t="s">
        <v>419</v>
      </c>
      <c r="D12" s="50" t="s">
        <v>420</v>
      </c>
      <c r="E12" s="50" t="s">
        <v>421</v>
      </c>
      <c r="F12" s="50" t="s">
        <v>422</v>
      </c>
      <c r="G12" s="50" t="s">
        <v>423</v>
      </c>
      <c r="H12" s="50" t="s">
        <v>424</v>
      </c>
    </row>
    <row r="13" spans="1:8" ht="30" customHeight="1" x14ac:dyDescent="0.25">
      <c r="A13" s="50" t="s">
        <v>425</v>
      </c>
      <c r="B13" s="50" t="s">
        <v>426</v>
      </c>
      <c r="C13" s="50" t="s">
        <v>427</v>
      </c>
      <c r="D13" s="50" t="s">
        <v>428</v>
      </c>
      <c r="E13" s="50" t="s">
        <v>429</v>
      </c>
      <c r="F13" s="50" t="s">
        <v>430</v>
      </c>
      <c r="G13" s="50" t="s">
        <v>431</v>
      </c>
      <c r="H13" s="50" t="s">
        <v>432</v>
      </c>
    </row>
    <row r="14" spans="1:8" ht="30" customHeight="1" x14ac:dyDescent="0.25">
      <c r="A14" s="50"/>
      <c r="B14" s="50"/>
      <c r="C14" s="50"/>
      <c r="D14" s="50"/>
      <c r="E14" s="50"/>
      <c r="F14" s="50"/>
      <c r="G14" s="50"/>
      <c r="H14" s="50"/>
    </row>
    <row r="15" spans="1:8" ht="30" customHeight="1" x14ac:dyDescent="0.25">
      <c r="A15" s="100" t="s">
        <v>433</v>
      </c>
      <c r="B15" s="100" t="s">
        <v>433</v>
      </c>
      <c r="C15" s="100" t="s">
        <v>433</v>
      </c>
      <c r="D15" s="100" t="s">
        <v>433</v>
      </c>
      <c r="E15" s="100" t="s">
        <v>433</v>
      </c>
      <c r="F15" s="100" t="s">
        <v>433</v>
      </c>
      <c r="G15" s="100" t="s">
        <v>433</v>
      </c>
      <c r="H15" s="100" t="s">
        <v>433</v>
      </c>
    </row>
    <row r="16" spans="1:8" ht="30" customHeight="1" x14ac:dyDescent="0.25">
      <c r="A16" s="52" t="s">
        <v>228</v>
      </c>
      <c r="B16" s="52" t="s">
        <v>434</v>
      </c>
      <c r="C16" s="52" t="s">
        <v>435</v>
      </c>
      <c r="D16" s="52"/>
      <c r="E16" s="52"/>
      <c r="F16" s="52"/>
      <c r="G16" s="52"/>
      <c r="H16" s="52"/>
    </row>
    <row r="17" spans="1:8" ht="30" customHeight="1" x14ac:dyDescent="0.25">
      <c r="A17" s="52" t="s">
        <v>230</v>
      </c>
      <c r="B17" s="52" t="s">
        <v>436</v>
      </c>
      <c r="C17" s="52" t="s">
        <v>437</v>
      </c>
      <c r="D17" s="52"/>
      <c r="E17" s="52"/>
      <c r="F17" s="52"/>
      <c r="G17" s="52"/>
      <c r="H17" s="52"/>
    </row>
    <row r="18" spans="1:8" ht="30" customHeight="1" x14ac:dyDescent="0.25">
      <c r="A18" s="52" t="s">
        <v>232</v>
      </c>
      <c r="B18" s="52" t="s">
        <v>438</v>
      </c>
      <c r="C18" s="52" t="s">
        <v>439</v>
      </c>
      <c r="D18" s="52"/>
      <c r="E18" s="52"/>
      <c r="F18" s="52"/>
      <c r="G18" s="52"/>
      <c r="H18" s="52"/>
    </row>
    <row r="19" spans="1:8" ht="30" customHeight="1" x14ac:dyDescent="0.25">
      <c r="A19" s="52" t="s">
        <v>234</v>
      </c>
      <c r="B19" s="52" t="s">
        <v>440</v>
      </c>
      <c r="C19" s="52" t="s">
        <v>441</v>
      </c>
      <c r="D19" s="52"/>
      <c r="E19" s="52"/>
      <c r="F19" s="52"/>
      <c r="G19" s="52"/>
      <c r="H19" s="52"/>
    </row>
    <row r="20" spans="1:8" ht="30" customHeight="1" x14ac:dyDescent="0.25">
      <c r="A20" s="50"/>
      <c r="B20" s="50"/>
      <c r="C20" s="50"/>
      <c r="D20" s="50"/>
      <c r="E20" s="50"/>
      <c r="F20" s="50"/>
      <c r="G20" s="50"/>
      <c r="H20" s="50"/>
    </row>
    <row r="21" spans="1:8" ht="30" customHeight="1" x14ac:dyDescent="0.25">
      <c r="A21" s="50"/>
      <c r="B21" s="50"/>
      <c r="C21" s="50"/>
      <c r="D21" s="50"/>
      <c r="E21" s="50"/>
      <c r="F21" s="50"/>
      <c r="G21" s="50"/>
      <c r="H21" s="50"/>
    </row>
    <row r="22" spans="1:8" ht="30" customHeight="1" x14ac:dyDescent="0.25">
      <c r="A22" s="50"/>
      <c r="B22" s="50"/>
      <c r="C22" s="50"/>
      <c r="D22" s="50"/>
      <c r="E22" s="50"/>
      <c r="F22" s="50"/>
      <c r="G22" s="50"/>
      <c r="H22" s="50"/>
    </row>
    <row r="23" spans="1:8" ht="30" customHeight="1" x14ac:dyDescent="0.25">
      <c r="A23" s="50"/>
      <c r="B23" s="50"/>
      <c r="C23" s="50"/>
      <c r="D23" s="50"/>
      <c r="E23" s="50"/>
      <c r="F23" s="50"/>
      <c r="G23" s="50"/>
      <c r="H23" s="50"/>
    </row>
    <row r="24" spans="1:8" ht="30" customHeight="1" x14ac:dyDescent="0.25">
      <c r="A24" s="50"/>
      <c r="B24" s="50"/>
      <c r="C24" s="50"/>
      <c r="D24" s="50"/>
      <c r="E24" s="50"/>
      <c r="F24" s="50"/>
      <c r="G24" s="50"/>
      <c r="H24" s="50"/>
    </row>
    <row r="25" spans="1:8" ht="30" customHeight="1" x14ac:dyDescent="0.25">
      <c r="A25" s="50"/>
      <c r="B25" s="50"/>
      <c r="C25" s="50"/>
      <c r="D25" s="50"/>
      <c r="E25" s="50"/>
      <c r="F25" s="50"/>
      <c r="G25" s="50"/>
      <c r="H25" s="50"/>
    </row>
    <row r="26" spans="1:8" ht="30" customHeight="1" x14ac:dyDescent="0.25">
      <c r="A26" s="50"/>
      <c r="B26" s="50"/>
      <c r="C26" s="50"/>
      <c r="D26" s="50"/>
      <c r="E26" s="50"/>
      <c r="F26" s="50"/>
      <c r="G26" s="50"/>
      <c r="H26" s="50"/>
    </row>
    <row r="27" spans="1:8" ht="30" customHeight="1" x14ac:dyDescent="0.25">
      <c r="A27" s="50"/>
      <c r="B27" s="50"/>
      <c r="C27" s="50"/>
      <c r="D27" s="50"/>
      <c r="E27" s="50"/>
      <c r="F27" s="50"/>
      <c r="G27" s="50"/>
      <c r="H27" s="50"/>
    </row>
    <row r="28" spans="1:8" ht="30" customHeight="1" x14ac:dyDescent="0.25">
      <c r="A28" s="50"/>
      <c r="B28" s="50"/>
      <c r="C28" s="50"/>
      <c r="D28" s="50"/>
      <c r="E28" s="50"/>
      <c r="F28" s="50"/>
      <c r="G28" s="50"/>
      <c r="H28" s="50"/>
    </row>
    <row r="29" spans="1:8" ht="30" customHeight="1" x14ac:dyDescent="0.25">
      <c r="A29" s="50"/>
      <c r="B29" s="50"/>
      <c r="C29" s="50"/>
      <c r="D29" s="50"/>
      <c r="E29" s="50"/>
      <c r="F29" s="50"/>
      <c r="G29" s="50"/>
      <c r="H29" s="50"/>
    </row>
    <row r="30" spans="1:8" ht="30" customHeight="1" x14ac:dyDescent="0.25">
      <c r="A30" s="50"/>
      <c r="B30" s="50"/>
      <c r="C30" s="50"/>
      <c r="D30" s="50"/>
      <c r="E30" s="50"/>
      <c r="F30" s="50"/>
      <c r="G30" s="50"/>
      <c r="H30" s="50"/>
    </row>
    <row r="31" spans="1:8" ht="30" customHeight="1" x14ac:dyDescent="0.25">
      <c r="A31" s="50"/>
      <c r="B31" s="50"/>
      <c r="C31" s="50"/>
      <c r="D31" s="50"/>
      <c r="E31" s="50"/>
      <c r="F31" s="50"/>
      <c r="G31" s="50"/>
      <c r="H31" s="50"/>
    </row>
    <row r="32" spans="1:8" ht="30" customHeight="1" x14ac:dyDescent="0.25">
      <c r="A32" s="50"/>
      <c r="B32" s="50"/>
      <c r="C32" s="50"/>
      <c r="D32" s="50"/>
      <c r="E32" s="50"/>
      <c r="F32" s="50"/>
      <c r="G32" s="50"/>
      <c r="H32" s="50"/>
    </row>
    <row r="33" spans="1:8" ht="30" customHeight="1" x14ac:dyDescent="0.25">
      <c r="A33" s="50"/>
      <c r="B33" s="50"/>
      <c r="C33" s="50"/>
      <c r="D33" s="50"/>
      <c r="E33" s="50"/>
      <c r="F33" s="50"/>
      <c r="G33" s="50"/>
      <c r="H33" s="50"/>
    </row>
    <row r="34" spans="1:8" ht="30" customHeight="1" x14ac:dyDescent="0.25">
      <c r="A34" s="50"/>
      <c r="B34" s="50"/>
      <c r="C34" s="50"/>
      <c r="D34" s="50"/>
      <c r="E34" s="50"/>
      <c r="F34" s="50"/>
      <c r="G34" s="50"/>
      <c r="H34" s="50"/>
    </row>
    <row r="35" spans="1:8" ht="30" customHeight="1" x14ac:dyDescent="0.25">
      <c r="A35" s="50"/>
      <c r="B35" s="50"/>
      <c r="C35" s="50"/>
      <c r="D35" s="50"/>
      <c r="E35" s="50"/>
      <c r="F35" s="50"/>
      <c r="G35" s="50"/>
      <c r="H35" s="50"/>
    </row>
    <row r="36" spans="1:8" ht="30" customHeight="1" x14ac:dyDescent="0.25">
      <c r="A36" s="50"/>
      <c r="B36" s="50"/>
      <c r="C36" s="50"/>
      <c r="D36" s="50"/>
      <c r="E36" s="50"/>
      <c r="F36" s="50"/>
      <c r="G36" s="50"/>
      <c r="H36" s="50"/>
    </row>
    <row r="37" spans="1:8" ht="30" customHeight="1" x14ac:dyDescent="0.25">
      <c r="A37" s="50"/>
      <c r="B37" s="50"/>
      <c r="C37" s="50"/>
      <c r="D37" s="50"/>
      <c r="E37" s="50"/>
      <c r="F37" s="50"/>
      <c r="G37" s="50"/>
      <c r="H37" s="50"/>
    </row>
    <row r="38" spans="1:8" ht="30" customHeight="1" x14ac:dyDescent="0.25">
      <c r="A38" s="50"/>
      <c r="B38" s="50"/>
      <c r="C38" s="50"/>
      <c r="D38" s="50"/>
      <c r="E38" s="50"/>
      <c r="F38" s="50"/>
      <c r="G38" s="50"/>
      <c r="H38" s="50"/>
    </row>
    <row r="39" spans="1:8" ht="30" customHeight="1" x14ac:dyDescent="0.25">
      <c r="A39" s="50"/>
      <c r="B39" s="50"/>
      <c r="C39" s="50"/>
      <c r="D39" s="50"/>
      <c r="E39" s="50"/>
      <c r="F39" s="50"/>
      <c r="G39" s="50"/>
      <c r="H39" s="50"/>
    </row>
    <row r="40" spans="1:8" ht="30" customHeight="1" x14ac:dyDescent="0.25">
      <c r="A40" s="50"/>
      <c r="B40" s="50"/>
      <c r="C40" s="50"/>
      <c r="D40" s="50"/>
      <c r="E40" s="50"/>
      <c r="F40" s="50"/>
      <c r="G40" s="50"/>
      <c r="H40" s="50"/>
    </row>
  </sheetData>
  <mergeCells count="2">
    <mergeCell ref="A1:H1"/>
    <mergeCell ref="A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LMC</vt:lpstr>
      <vt:lpstr>NAM</vt:lpstr>
      <vt:lpstr>Resumen_Docente</vt:lpstr>
      <vt:lpstr>NAM_Mejorado</vt:lpstr>
      <vt:lpstr>LMC_Mejorado</vt:lpstr>
      <vt:lpstr>Matriz_Medidas</vt:lpstr>
      <vt:lpstr>Instrucciones_Carga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ROMERO SOSA</dc:creator>
  <cp:lastModifiedBy>LUCAS ROMERO SOSA</cp:lastModifiedBy>
  <dcterms:created xsi:type="dcterms:W3CDTF">2026-05-08T21:15:28Z</dcterms:created>
  <dcterms:modified xsi:type="dcterms:W3CDTF">2026-05-08T21:15:28Z</dcterms:modified>
</cp:coreProperties>
</file>