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TEDRAS\Evaluacion de proyectos\Ejemplos de FC y Tasas\"/>
    </mc:Choice>
  </mc:AlternateContent>
  <bookViews>
    <workbookView xWindow="0" yWindow="0" windowWidth="2010" windowHeight="0"/>
  </bookViews>
  <sheets>
    <sheet name="Sin inflacion" sheetId="1" r:id="rId1"/>
    <sheet name="Con inflac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6" i="1" l="1"/>
  <c r="E6" i="1" s="1"/>
  <c r="E5" i="1"/>
  <c r="B19" i="2" l="1"/>
  <c r="G5" i="2" l="1"/>
  <c r="F5" i="2"/>
  <c r="G6" i="2" l="1"/>
  <c r="F12" i="2"/>
  <c r="E17" i="2"/>
  <c r="E12" i="2" l="1"/>
  <c r="F17" i="2" s="1"/>
  <c r="F6" i="2"/>
  <c r="E16" i="2" l="1"/>
  <c r="E19" i="2" l="1"/>
  <c r="F16" i="2"/>
  <c r="E20" i="2" s="1"/>
  <c r="I22" i="2"/>
  <c r="H11" i="1"/>
  <c r="H10" i="1"/>
  <c r="G22" i="2" l="1"/>
  <c r="E22" i="2"/>
  <c r="E23" i="2"/>
  <c r="H13" i="1"/>
  <c r="J16" i="1" s="1"/>
  <c r="L16" i="1"/>
  <c r="H17" i="1" l="1"/>
  <c r="H16" i="1"/>
</calcChain>
</file>

<file path=xl/sharedStrings.xml><?xml version="1.0" encoding="utf-8"?>
<sst xmlns="http://schemas.openxmlformats.org/spreadsheetml/2006/main" count="37" uniqueCount="26">
  <si>
    <t>TIR</t>
  </si>
  <si>
    <t>Ke</t>
  </si>
  <si>
    <t>Flujo de fondos</t>
  </si>
  <si>
    <t xml:space="preserve">Banco </t>
  </si>
  <si>
    <t>Inversionista</t>
  </si>
  <si>
    <t>WACC</t>
  </si>
  <si>
    <t>VNA(WACC)</t>
  </si>
  <si>
    <t>Me da el VNA de lo que sobra</t>
  </si>
  <si>
    <t xml:space="preserve">valor final de </t>
  </si>
  <si>
    <t xml:space="preserve">a una tasa de </t>
  </si>
  <si>
    <t>Participacion</t>
  </si>
  <si>
    <t>tasas</t>
  </si>
  <si>
    <t>Kd</t>
  </si>
  <si>
    <t>inflacion</t>
  </si>
  <si>
    <t>Tasa real</t>
  </si>
  <si>
    <t>Indice</t>
  </si>
  <si>
    <t>Sin inflacion</t>
  </si>
  <si>
    <t>Con inflacion</t>
  </si>
  <si>
    <t xml:space="preserve">Real </t>
  </si>
  <si>
    <t>Nominal</t>
  </si>
  <si>
    <t>=(1+E5)*(1+$E$2)-1</t>
  </si>
  <si>
    <t>=E2+E2*E5+E5</t>
  </si>
  <si>
    <r>
      <t>VNA</t>
    </r>
    <r>
      <rPr>
        <vertAlign val="subscript"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(WACC real)</t>
    </r>
  </si>
  <si>
    <r>
      <t>VNA</t>
    </r>
    <r>
      <rPr>
        <vertAlign val="subscript"/>
        <sz val="11"/>
        <color theme="1"/>
        <rFont val="Calibri"/>
        <family val="2"/>
        <scheme val="minor"/>
      </rPr>
      <t>ci</t>
    </r>
    <r>
      <rPr>
        <sz val="11"/>
        <color theme="1"/>
        <rFont val="Calibri"/>
        <family val="2"/>
        <scheme val="minor"/>
      </rPr>
      <t>(WACC nominal)</t>
    </r>
  </si>
  <si>
    <t>Tasa nominal (real + inflacion)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</si>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</sst>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9" fontId="0" fillId="0" borderId="1" xfId="2" applyFont="1" applyBorder="1"/>
    <xf numFmtId="0" fontId="0" fillId="0" borderId="1" xfId="0" applyBorder="1" applyAlignment="1">
      <alignment horizontal="center"/>
    </xf>
    <xf numFmtId="8" fontId="0" fillId="0" borderId="0" xfId="0" applyNumberFormat="1"/>
    <xf numFmtId="0" fontId="4" fillId="0" borderId="1" xfId="0" applyFont="1" applyBorder="1" applyAlignment="1">
      <alignment horizontal="center"/>
    </xf>
    <xf numFmtId="8" fontId="0" fillId="2" borderId="1" xfId="0" applyNumberFormat="1" applyFill="1" applyBorder="1"/>
    <xf numFmtId="9" fontId="0" fillId="0" borderId="1" xfId="0" applyNumberFormat="1" applyBorder="1"/>
    <xf numFmtId="44" fontId="3" fillId="3" borderId="1" xfId="1" applyNumberFormat="1" applyFont="1" applyFill="1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9" fontId="4" fillId="2" borderId="0" xfId="2" applyFont="1" applyFill="1" applyAlignment="1">
      <alignment horizontal="center"/>
    </xf>
    <xf numFmtId="9" fontId="0" fillId="4" borderId="1" xfId="0" applyNumberFormat="1" applyFill="1" applyBorder="1"/>
    <xf numFmtId="0" fontId="0" fillId="0" borderId="1" xfId="0" quotePrefix="1" applyBorder="1"/>
    <xf numFmtId="164" fontId="3" fillId="3" borderId="1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7"/>
  <sheetViews>
    <sheetView tabSelected="1" topLeftCell="B1" workbookViewId="0">
      <selection activeCell="H13" sqref="H13"/>
    </sheetView>
  </sheetViews>
  <sheetFormatPr baseColWidth="10" defaultRowHeight="15" x14ac:dyDescent="0.25"/>
  <cols>
    <col min="3" max="3" width="14.7109375" customWidth="1"/>
    <col min="4" max="5" width="14.28515625" customWidth="1"/>
    <col min="7" max="7" width="14.28515625" customWidth="1"/>
    <col min="9" max="9" width="15.140625" customWidth="1"/>
    <col min="10" max="10" width="8.42578125" customWidth="1"/>
    <col min="11" max="11" width="12.28515625" customWidth="1"/>
  </cols>
  <sheetData>
    <row r="3" spans="3:12" x14ac:dyDescent="0.25">
      <c r="J3" s="18" t="s">
        <v>2</v>
      </c>
      <c r="K3" s="18"/>
    </row>
    <row r="4" spans="3:12" x14ac:dyDescent="0.25">
      <c r="C4" s="2"/>
      <c r="D4" s="3" t="s">
        <v>10</v>
      </c>
      <c r="E4" s="17" t="s">
        <v>25</v>
      </c>
      <c r="F4" s="19" t="s">
        <v>11</v>
      </c>
      <c r="G4" s="20"/>
      <c r="J4" s="7">
        <v>0</v>
      </c>
      <c r="K4" s="7">
        <v>1</v>
      </c>
    </row>
    <row r="5" spans="3:12" x14ac:dyDescent="0.25">
      <c r="C5" s="2" t="s">
        <v>3</v>
      </c>
      <c r="D5" s="4">
        <v>0.5</v>
      </c>
      <c r="E5" s="8">
        <f>D5*-J5</f>
        <v>100</v>
      </c>
      <c r="F5" s="4">
        <v>0.5</v>
      </c>
      <c r="G5" s="5" t="s">
        <v>1</v>
      </c>
      <c r="J5" s="8">
        <v>-200</v>
      </c>
      <c r="K5" s="8">
        <v>400</v>
      </c>
    </row>
    <row r="6" spans="3:12" x14ac:dyDescent="0.25">
      <c r="C6" s="2" t="s">
        <v>4</v>
      </c>
      <c r="D6" s="4">
        <f>1-D5</f>
        <v>0.5</v>
      </c>
      <c r="E6" s="8">
        <f>J5*-D6</f>
        <v>100</v>
      </c>
      <c r="F6" s="4">
        <v>1</v>
      </c>
      <c r="G6" s="5" t="s">
        <v>12</v>
      </c>
    </row>
    <row r="8" spans="3:12" x14ac:dyDescent="0.25">
      <c r="H8" s="1"/>
    </row>
    <row r="10" spans="3:12" x14ac:dyDescent="0.25">
      <c r="G10" s="2" t="s">
        <v>5</v>
      </c>
      <c r="H10" s="9">
        <f>D5*F5+D6*F6</f>
        <v>0.75</v>
      </c>
    </row>
    <row r="11" spans="3:12" x14ac:dyDescent="0.25">
      <c r="G11" s="2" t="s">
        <v>0</v>
      </c>
      <c r="H11" s="9">
        <f>IRR(J5:K5)</f>
        <v>1</v>
      </c>
    </row>
    <row r="13" spans="3:12" x14ac:dyDescent="0.25">
      <c r="G13" s="2" t="s">
        <v>6</v>
      </c>
      <c r="H13" s="10">
        <f>J5+(K5/(1+H10))</f>
        <v>28.571428571428584</v>
      </c>
      <c r="I13" t="s">
        <v>7</v>
      </c>
    </row>
    <row r="14" spans="3:12" x14ac:dyDescent="0.25">
      <c r="H14" s="6">
        <f>NPV(H10,K5)+J5</f>
        <v>28.571428571428584</v>
      </c>
    </row>
    <row r="16" spans="3:12" x14ac:dyDescent="0.25">
      <c r="H16" s="6">
        <f>H13*(1+H10)</f>
        <v>50.000000000000021</v>
      </c>
      <c r="I16" t="s">
        <v>8</v>
      </c>
      <c r="J16" s="10">
        <f>H13</f>
        <v>28.571428571428584</v>
      </c>
      <c r="K16" t="s">
        <v>9</v>
      </c>
      <c r="L16" s="1">
        <f>H10</f>
        <v>0.75</v>
      </c>
    </row>
    <row r="17" spans="8:8" x14ac:dyDescent="0.25">
      <c r="H17" s="6">
        <f>FV(H10,1,,-H13)</f>
        <v>50.000000000000021</v>
      </c>
    </row>
  </sheetData>
  <mergeCells count="2">
    <mergeCell ref="J3:K3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B12" sqref="B12"/>
    </sheetView>
  </sheetViews>
  <sheetFormatPr baseColWidth="10" defaultRowHeight="15" x14ac:dyDescent="0.25"/>
  <cols>
    <col min="3" max="3" width="14.7109375" customWidth="1"/>
    <col min="4" max="4" width="14.28515625" customWidth="1"/>
    <col min="6" max="6" width="18.42578125" customWidth="1"/>
    <col min="7" max="7" width="15.42578125" customWidth="1"/>
    <col min="8" max="8" width="18.28515625" customWidth="1"/>
    <col min="10" max="10" width="15.140625" customWidth="1"/>
    <col min="11" max="11" width="8.42578125" customWidth="1"/>
    <col min="12" max="12" width="12.28515625" customWidth="1"/>
  </cols>
  <sheetData>
    <row r="2" spans="3:9" x14ac:dyDescent="0.25">
      <c r="D2" t="s">
        <v>13</v>
      </c>
      <c r="E2" s="13">
        <v>0.2</v>
      </c>
    </row>
    <row r="3" spans="3:9" x14ac:dyDescent="0.25">
      <c r="E3" s="23"/>
      <c r="F3" s="23"/>
      <c r="G3" s="23"/>
      <c r="H3" s="23"/>
      <c r="I3" s="23"/>
    </row>
    <row r="4" spans="3:9" x14ac:dyDescent="0.25">
      <c r="C4" s="2"/>
      <c r="D4" s="7" t="s">
        <v>10</v>
      </c>
      <c r="E4" s="7" t="s">
        <v>14</v>
      </c>
      <c r="F4" s="24" t="s">
        <v>24</v>
      </c>
      <c r="G4" s="24"/>
      <c r="H4" s="7" t="s">
        <v>15</v>
      </c>
    </row>
    <row r="5" spans="3:9" x14ac:dyDescent="0.25">
      <c r="C5" s="2" t="s">
        <v>3</v>
      </c>
      <c r="D5" s="4">
        <v>0.5</v>
      </c>
      <c r="E5" s="4">
        <v>0.5</v>
      </c>
      <c r="F5" s="14">
        <f>(1+E5)*(1+$E$2)-1</f>
        <v>0.79999999999999982</v>
      </c>
      <c r="G5" s="14">
        <f>E2+E2*E5+E5</f>
        <v>0.8</v>
      </c>
      <c r="H5" s="11" t="s">
        <v>12</v>
      </c>
    </row>
    <row r="6" spans="3:9" x14ac:dyDescent="0.25">
      <c r="C6" s="2" t="s">
        <v>4</v>
      </c>
      <c r="D6" s="4">
        <v>0.5</v>
      </c>
      <c r="E6" s="4">
        <v>1</v>
      </c>
      <c r="F6" s="14">
        <f>(1+E6)*(1+$E$2)-1</f>
        <v>1.4</v>
      </c>
      <c r="G6" s="14">
        <f>E6+E6*E2+E2</f>
        <v>1.4</v>
      </c>
      <c r="H6" s="11" t="s">
        <v>1</v>
      </c>
    </row>
    <row r="7" spans="3:9" x14ac:dyDescent="0.25">
      <c r="F7" s="15" t="s">
        <v>20</v>
      </c>
      <c r="G7" s="15" t="s">
        <v>21</v>
      </c>
    </row>
    <row r="9" spans="3:9" x14ac:dyDescent="0.25">
      <c r="D9" s="25" t="s">
        <v>2</v>
      </c>
      <c r="E9" s="26"/>
      <c r="F9" s="27"/>
    </row>
    <row r="10" spans="3:9" x14ac:dyDescent="0.25">
      <c r="D10" s="2"/>
      <c r="E10" s="7">
        <v>0</v>
      </c>
      <c r="F10" s="7">
        <v>1</v>
      </c>
    </row>
    <row r="11" spans="3:9" x14ac:dyDescent="0.25">
      <c r="D11" s="2" t="s">
        <v>16</v>
      </c>
      <c r="E11" s="8">
        <v>-200</v>
      </c>
      <c r="F11" s="8">
        <v>400</v>
      </c>
    </row>
    <row r="12" spans="3:9" x14ac:dyDescent="0.25">
      <c r="D12" s="2" t="s">
        <v>17</v>
      </c>
      <c r="E12" s="12">
        <f>E11</f>
        <v>-200</v>
      </c>
      <c r="F12" s="8">
        <f>F11*(1+E2)</f>
        <v>480</v>
      </c>
    </row>
    <row r="13" spans="3:9" ht="12.75" customHeight="1" x14ac:dyDescent="0.25"/>
    <row r="14" spans="3:9" ht="9.75" customHeight="1" x14ac:dyDescent="0.25">
      <c r="E14" s="1"/>
    </row>
    <row r="15" spans="3:9" x14ac:dyDescent="0.25">
      <c r="D15" s="2"/>
      <c r="E15" s="7" t="s">
        <v>18</v>
      </c>
      <c r="F15" s="7" t="s">
        <v>19</v>
      </c>
    </row>
    <row r="16" spans="3:9" x14ac:dyDescent="0.25">
      <c r="D16" s="2" t="s">
        <v>5</v>
      </c>
      <c r="E16" s="9">
        <f>D5*E5+D6*E6</f>
        <v>0.75</v>
      </c>
      <c r="F16" s="9">
        <f>E2+E16+E2*E16</f>
        <v>1.1000000000000001</v>
      </c>
    </row>
    <row r="17" spans="2:9" x14ac:dyDescent="0.25">
      <c r="D17" s="2" t="s">
        <v>0</v>
      </c>
      <c r="E17" s="9">
        <f>IRR(E11:F11)</f>
        <v>1</v>
      </c>
      <c r="F17" s="9">
        <f>IRR(E12:F12)</f>
        <v>1.4000000000000004</v>
      </c>
    </row>
    <row r="19" spans="2:9" ht="21" customHeight="1" x14ac:dyDescent="0.25">
      <c r="B19" t="str">
        <f>CONCATENATE("VNASI (",E16*100,"%)=")</f>
        <v>VNASI (75%)=</v>
      </c>
      <c r="C19" s="21" t="s">
        <v>22</v>
      </c>
      <c r="D19" s="22"/>
      <c r="E19" s="16">
        <f>E11+(F11/(1+E16))</f>
        <v>28.571428571428584</v>
      </c>
      <c r="F19" t="s">
        <v>7</v>
      </c>
    </row>
    <row r="20" spans="2:9" ht="21" customHeight="1" x14ac:dyDescent="0.25">
      <c r="C20" s="21" t="s">
        <v>23</v>
      </c>
      <c r="D20" s="22"/>
      <c r="E20" s="16">
        <f>E12+(F12/(1+F16))</f>
        <v>28.571428571428555</v>
      </c>
    </row>
    <row r="22" spans="2:9" x14ac:dyDescent="0.25">
      <c r="E22" s="6">
        <f>E19*(1+E16)</f>
        <v>50.000000000000021</v>
      </c>
      <c r="F22" t="s">
        <v>8</v>
      </c>
      <c r="G22" s="10">
        <f>E19</f>
        <v>28.571428571428584</v>
      </c>
      <c r="H22" t="s">
        <v>9</v>
      </c>
      <c r="I22" s="1">
        <f>E16</f>
        <v>0.75</v>
      </c>
    </row>
    <row r="23" spans="2:9" x14ac:dyDescent="0.25">
      <c r="E23" s="6">
        <f>FV(E16,1,,-E19)</f>
        <v>50.000000000000021</v>
      </c>
    </row>
  </sheetData>
  <mergeCells count="5">
    <mergeCell ref="C20:D20"/>
    <mergeCell ref="E3:I3"/>
    <mergeCell ref="F4:G4"/>
    <mergeCell ref="D9:F9"/>
    <mergeCell ref="C19:D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inflacion</vt:lpstr>
      <vt:lpstr>Con inflacion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2018-12-29T12:15:02Z</dcterms:created>
  <dcterms:modified xsi:type="dcterms:W3CDTF">2019-03-12T12:40:00Z</dcterms:modified>
</cp:coreProperties>
</file>