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2"/>
  </bookViews>
  <sheets>
    <sheet name="Sapag con ventas" sheetId="6" r:id="rId1"/>
    <sheet name="Sapag prueba" sheetId="4" r:id="rId2"/>
    <sheet name="Sapag" sheetId="3" r:id="rId3"/>
    <sheet name="Sapag explicacion" sheetId="5" r:id="rId4"/>
    <sheet name="Briceño1" sheetId="1" r:id="rId5"/>
    <sheet name="Briceño2" sheetId="2" r:id="rId6"/>
  </sheets>
  <calcPr calcId="152511"/>
</workbook>
</file>

<file path=xl/calcChain.xml><?xml version="1.0" encoding="utf-8"?>
<calcChain xmlns="http://schemas.openxmlformats.org/spreadsheetml/2006/main">
  <c r="O11" i="1" l="1"/>
  <c r="M25" i="1"/>
  <c r="M7" i="1"/>
  <c r="G58" i="6" l="1"/>
  <c r="H58" i="6"/>
  <c r="I58" i="6"/>
  <c r="J58" i="6"/>
  <c r="F58" i="6"/>
  <c r="E63" i="6"/>
  <c r="E62" i="6"/>
  <c r="J57" i="6"/>
  <c r="I57" i="6"/>
  <c r="H57" i="6"/>
  <c r="G57" i="6"/>
  <c r="F57" i="6"/>
  <c r="E57" i="6"/>
  <c r="E54" i="6"/>
  <c r="E58" i="6" s="1"/>
  <c r="E46" i="6"/>
  <c r="J39" i="6"/>
  <c r="I39" i="6"/>
  <c r="H39" i="6"/>
  <c r="G39" i="6"/>
  <c r="F39" i="6"/>
  <c r="E39" i="6"/>
  <c r="I38" i="6"/>
  <c r="J35" i="6"/>
  <c r="J36" i="6" s="1"/>
  <c r="F35" i="6"/>
  <c r="E35" i="6"/>
  <c r="J33" i="6"/>
  <c r="J56" i="6" s="1"/>
  <c r="J61" i="6" s="1"/>
  <c r="I33" i="6"/>
  <c r="I56" i="6" s="1"/>
  <c r="I61" i="6" s="1"/>
  <c r="H33" i="6"/>
  <c r="H38" i="6" s="1"/>
  <c r="G33" i="6"/>
  <c r="G56" i="6" s="1"/>
  <c r="G61" i="6" s="1"/>
  <c r="F33" i="6"/>
  <c r="F56" i="6" s="1"/>
  <c r="F61" i="6" s="1"/>
  <c r="J32" i="6"/>
  <c r="J55" i="6" s="1"/>
  <c r="I32" i="6"/>
  <c r="I35" i="6" s="1"/>
  <c r="H32" i="6"/>
  <c r="H55" i="6" s="1"/>
  <c r="G32" i="6"/>
  <c r="G55" i="6" s="1"/>
  <c r="F32" i="6"/>
  <c r="F55" i="6" s="1"/>
  <c r="F27" i="6"/>
  <c r="G27" i="6" s="1"/>
  <c r="H27" i="6" s="1"/>
  <c r="I27" i="6" s="1"/>
  <c r="J27" i="6" s="1"/>
  <c r="B27" i="6"/>
  <c r="J23" i="6"/>
  <c r="I23" i="6"/>
  <c r="H23" i="6"/>
  <c r="G23" i="6"/>
  <c r="F23" i="6"/>
  <c r="J21" i="6"/>
  <c r="J20" i="6"/>
  <c r="J22" i="6" s="1"/>
  <c r="J25" i="6" s="1"/>
  <c r="J46" i="6" s="1"/>
  <c r="I20" i="6"/>
  <c r="I21" i="6" s="1"/>
  <c r="I22" i="6" s="1"/>
  <c r="I25" i="6" s="1"/>
  <c r="I46" i="6" s="1"/>
  <c r="H20" i="6"/>
  <c r="G20" i="6"/>
  <c r="F20" i="6"/>
  <c r="E12" i="6"/>
  <c r="F12" i="6" s="1"/>
  <c r="G12" i="6" s="1"/>
  <c r="H12" i="6" s="1"/>
  <c r="I12" i="6" s="1"/>
  <c r="E62" i="4"/>
  <c r="J56" i="4"/>
  <c r="I56" i="4"/>
  <c r="H56" i="4"/>
  <c r="G56" i="4"/>
  <c r="F56" i="4"/>
  <c r="E56" i="4"/>
  <c r="E61" i="4" s="1"/>
  <c r="E53" i="4"/>
  <c r="E57" i="4" s="1"/>
  <c r="E58" i="4" s="1"/>
  <c r="E46" i="4"/>
  <c r="J39" i="4"/>
  <c r="I39" i="4"/>
  <c r="H39" i="4"/>
  <c r="G39" i="4"/>
  <c r="F39" i="4"/>
  <c r="E39" i="4"/>
  <c r="J38" i="4"/>
  <c r="F38" i="4"/>
  <c r="G35" i="4"/>
  <c r="G36" i="4" s="1"/>
  <c r="E35" i="4"/>
  <c r="E36" i="4" s="1"/>
  <c r="J33" i="4"/>
  <c r="J55" i="4" s="1"/>
  <c r="J60" i="4" s="1"/>
  <c r="I33" i="4"/>
  <c r="I38" i="4" s="1"/>
  <c r="H33" i="4"/>
  <c r="H38" i="4" s="1"/>
  <c r="G33" i="4"/>
  <c r="G55" i="4" s="1"/>
  <c r="G60" i="4" s="1"/>
  <c r="F33" i="4"/>
  <c r="F55" i="4" s="1"/>
  <c r="F60" i="4" s="1"/>
  <c r="J32" i="4"/>
  <c r="J35" i="4" s="1"/>
  <c r="I32" i="4"/>
  <c r="I35" i="4" s="1"/>
  <c r="H32" i="4"/>
  <c r="H54" i="4" s="1"/>
  <c r="G32" i="4"/>
  <c r="G54" i="4" s="1"/>
  <c r="G57" i="4" s="1"/>
  <c r="F32" i="4"/>
  <c r="F54" i="4" s="1"/>
  <c r="F57" i="4" s="1"/>
  <c r="B27" i="4"/>
  <c r="F27" i="4" s="1"/>
  <c r="G27" i="4" s="1"/>
  <c r="H27" i="4" s="1"/>
  <c r="I27" i="4" s="1"/>
  <c r="J27" i="4" s="1"/>
  <c r="J23" i="4"/>
  <c r="I23" i="4"/>
  <c r="H23" i="4"/>
  <c r="G23" i="4"/>
  <c r="F23" i="4"/>
  <c r="J20" i="4"/>
  <c r="J21" i="4" s="1"/>
  <c r="I20" i="4"/>
  <c r="H20" i="4"/>
  <c r="G20" i="4"/>
  <c r="G21" i="4" s="1"/>
  <c r="G22" i="4" s="1"/>
  <c r="G25" i="4" s="1"/>
  <c r="G46" i="4" s="1"/>
  <c r="F20" i="4"/>
  <c r="F21" i="4" s="1"/>
  <c r="E12" i="4"/>
  <c r="F12" i="4" s="1"/>
  <c r="G12" i="4" s="1"/>
  <c r="H12" i="4" s="1"/>
  <c r="I12" i="4" s="1"/>
  <c r="G21" i="6" l="1"/>
  <c r="G22" i="6" s="1"/>
  <c r="G25" i="6" s="1"/>
  <c r="G46" i="6" s="1"/>
  <c r="F21" i="6"/>
  <c r="F22" i="6" s="1"/>
  <c r="F25" i="6" s="1"/>
  <c r="F46" i="6" s="1"/>
  <c r="I36" i="6"/>
  <c r="I37" i="6" s="1"/>
  <c r="I41" i="6" s="1"/>
  <c r="I47" i="6" s="1"/>
  <c r="I48" i="6" s="1"/>
  <c r="F59" i="6"/>
  <c r="F60" i="6" s="1"/>
  <c r="F64" i="6" s="1"/>
  <c r="J59" i="6"/>
  <c r="J60" i="6" s="1"/>
  <c r="J64" i="6" s="1"/>
  <c r="E59" i="6"/>
  <c r="E60" i="6" s="1"/>
  <c r="E64" i="6" s="1"/>
  <c r="J37" i="6"/>
  <c r="H56" i="6"/>
  <c r="H61" i="6" s="1"/>
  <c r="H21" i="6"/>
  <c r="H22" i="6" s="1"/>
  <c r="H25" i="6" s="1"/>
  <c r="H46" i="6" s="1"/>
  <c r="G35" i="6"/>
  <c r="E36" i="6"/>
  <c r="E37" i="6" s="1"/>
  <c r="E41" i="6" s="1"/>
  <c r="E47" i="6" s="1"/>
  <c r="E48" i="6" s="1"/>
  <c r="F38" i="6"/>
  <c r="J38" i="6"/>
  <c r="I55" i="6"/>
  <c r="H35" i="6"/>
  <c r="F36" i="6"/>
  <c r="F37" i="6" s="1"/>
  <c r="F41" i="6" s="1"/>
  <c r="F47" i="6" s="1"/>
  <c r="G38" i="6"/>
  <c r="E37" i="4"/>
  <c r="E41" i="4" s="1"/>
  <c r="E47" i="4" s="1"/>
  <c r="E48" i="4" s="1"/>
  <c r="H21" i="4"/>
  <c r="H22" i="4" s="1"/>
  <c r="H25" i="4" s="1"/>
  <c r="H46" i="4" s="1"/>
  <c r="J36" i="4"/>
  <c r="J37" i="4" s="1"/>
  <c r="J41" i="4" s="1"/>
  <c r="J47" i="4" s="1"/>
  <c r="I22" i="4"/>
  <c r="I25" i="4" s="1"/>
  <c r="I46" i="4" s="1"/>
  <c r="I37" i="4"/>
  <c r="I41" i="4" s="1"/>
  <c r="I47" i="4" s="1"/>
  <c r="I36" i="4"/>
  <c r="F58" i="4"/>
  <c r="F59" i="4" s="1"/>
  <c r="F63" i="4" s="1"/>
  <c r="G59" i="4"/>
  <c r="G63" i="4" s="1"/>
  <c r="G58" i="4"/>
  <c r="J54" i="4"/>
  <c r="J57" i="4" s="1"/>
  <c r="I55" i="4"/>
  <c r="I60" i="4" s="1"/>
  <c r="F22" i="4"/>
  <c r="F25" i="4" s="1"/>
  <c r="F46" i="4" s="1"/>
  <c r="J22" i="4"/>
  <c r="J25" i="4" s="1"/>
  <c r="J46" i="4" s="1"/>
  <c r="F35" i="4"/>
  <c r="I54" i="4"/>
  <c r="I57" i="4" s="1"/>
  <c r="H55" i="4"/>
  <c r="H60" i="4" s="1"/>
  <c r="G37" i="4"/>
  <c r="E59" i="4"/>
  <c r="E63" i="4" s="1"/>
  <c r="I21" i="4"/>
  <c r="H35" i="4"/>
  <c r="G38" i="4"/>
  <c r="E53" i="3"/>
  <c r="F48" i="6" l="1"/>
  <c r="H36" i="6"/>
  <c r="H37" i="6" s="1"/>
  <c r="H41" i="6" s="1"/>
  <c r="H47" i="6" s="1"/>
  <c r="H48" i="6" s="1"/>
  <c r="J41" i="6"/>
  <c r="J47" i="6" s="1"/>
  <c r="J48" i="6" s="1"/>
  <c r="G60" i="6"/>
  <c r="G64" i="6" s="1"/>
  <c r="G59" i="6"/>
  <c r="I59" i="6"/>
  <c r="I60" i="6"/>
  <c r="I64" i="6" s="1"/>
  <c r="G36" i="6"/>
  <c r="G37" i="6" s="1"/>
  <c r="G41" i="6" s="1"/>
  <c r="G47" i="6" s="1"/>
  <c r="G48" i="6" s="1"/>
  <c r="H57" i="4"/>
  <c r="F36" i="4"/>
  <c r="F37" i="4"/>
  <c r="F41" i="4" s="1"/>
  <c r="F47" i="4" s="1"/>
  <c r="F48" i="4" s="1"/>
  <c r="I58" i="4"/>
  <c r="I59" i="4" s="1"/>
  <c r="I63" i="4" s="1"/>
  <c r="I48" i="4"/>
  <c r="J58" i="4"/>
  <c r="J59" i="4" s="1"/>
  <c r="J63" i="4" s="1"/>
  <c r="H58" i="4"/>
  <c r="H59" i="4" s="1"/>
  <c r="H63" i="4" s="1"/>
  <c r="J48" i="4"/>
  <c r="G41" i="4"/>
  <c r="G47" i="4" s="1"/>
  <c r="G48" i="4" s="1"/>
  <c r="H37" i="4"/>
  <c r="H41" i="4" s="1"/>
  <c r="H47" i="4" s="1"/>
  <c r="H48" i="4" s="1"/>
  <c r="H36" i="4"/>
  <c r="F12" i="3"/>
  <c r="G12" i="3" s="1"/>
  <c r="H12" i="3" s="1"/>
  <c r="I12" i="3" s="1"/>
  <c r="E12" i="3"/>
  <c r="G27" i="3"/>
  <c r="H27" i="3" s="1"/>
  <c r="I27" i="3" s="1"/>
  <c r="J27" i="3" s="1"/>
  <c r="F27" i="3"/>
  <c r="B27" i="3"/>
  <c r="H59" i="6" l="1"/>
  <c r="H60" i="6" s="1"/>
  <c r="H64" i="6" s="1"/>
  <c r="L56" i="4"/>
  <c r="E62" i="3"/>
  <c r="E61" i="3"/>
  <c r="F56" i="3"/>
  <c r="G56" i="3"/>
  <c r="H56" i="3"/>
  <c r="I56" i="3"/>
  <c r="J56" i="3"/>
  <c r="E56" i="3"/>
  <c r="E57" i="3" s="1"/>
  <c r="G55" i="3"/>
  <c r="G60" i="3" s="1"/>
  <c r="F55" i="3"/>
  <c r="F60" i="3" s="1"/>
  <c r="J54" i="3"/>
  <c r="E46" i="3"/>
  <c r="F39" i="3"/>
  <c r="G39" i="3"/>
  <c r="H39" i="3"/>
  <c r="I39" i="3"/>
  <c r="J39" i="3"/>
  <c r="E39" i="3"/>
  <c r="J35" i="3"/>
  <c r="I35" i="3"/>
  <c r="I36" i="3" s="1"/>
  <c r="E35" i="3"/>
  <c r="E36" i="3" s="1"/>
  <c r="J33" i="3"/>
  <c r="J38" i="3" s="1"/>
  <c r="G33" i="3"/>
  <c r="H33" i="3"/>
  <c r="H55" i="3" s="1"/>
  <c r="H60" i="3" s="1"/>
  <c r="I33" i="3"/>
  <c r="I55" i="3" s="1"/>
  <c r="I60" i="3" s="1"/>
  <c r="F33" i="3"/>
  <c r="F38" i="3" s="1"/>
  <c r="G32" i="3"/>
  <c r="G54" i="3" s="1"/>
  <c r="G57" i="3" s="1"/>
  <c r="H32" i="3"/>
  <c r="H54" i="3" s="1"/>
  <c r="H57" i="3" s="1"/>
  <c r="I32" i="3"/>
  <c r="I54" i="3" s="1"/>
  <c r="I57" i="3" s="1"/>
  <c r="J32" i="3"/>
  <c r="F32" i="3"/>
  <c r="F54" i="3" s="1"/>
  <c r="F57" i="3" s="1"/>
  <c r="G38" i="3"/>
  <c r="G23" i="3"/>
  <c r="H23" i="3"/>
  <c r="I23" i="3"/>
  <c r="J23" i="3"/>
  <c r="F23" i="3"/>
  <c r="H21" i="3"/>
  <c r="J21" i="3"/>
  <c r="J22" i="3" s="1"/>
  <c r="J25" i="3" s="1"/>
  <c r="J46" i="3" s="1"/>
  <c r="G20" i="3"/>
  <c r="H20" i="3"/>
  <c r="H22" i="3" s="1"/>
  <c r="H25" i="3" s="1"/>
  <c r="H46" i="3" s="1"/>
  <c r="I20" i="3"/>
  <c r="I21" i="3" s="1"/>
  <c r="I22" i="3" s="1"/>
  <c r="I25" i="3" s="1"/>
  <c r="I46" i="3" s="1"/>
  <c r="J20" i="3"/>
  <c r="F20" i="3"/>
  <c r="I58" i="3" l="1"/>
  <c r="I59" i="3"/>
  <c r="I63" i="3" s="1"/>
  <c r="G22" i="3"/>
  <c r="G25" i="3" s="1"/>
  <c r="G46" i="3" s="1"/>
  <c r="H58" i="3"/>
  <c r="H59" i="3" s="1"/>
  <c r="H63" i="3" s="1"/>
  <c r="F58" i="3"/>
  <c r="F59" i="3" s="1"/>
  <c r="F63" i="3" s="1"/>
  <c r="G58" i="3"/>
  <c r="G59" i="3" s="1"/>
  <c r="G63" i="3" s="1"/>
  <c r="J37" i="3"/>
  <c r="J41" i="3" s="1"/>
  <c r="J47" i="3" s="1"/>
  <c r="J48" i="3" s="1"/>
  <c r="I37" i="3"/>
  <c r="J36" i="3"/>
  <c r="F21" i="3"/>
  <c r="F22" i="3" s="1"/>
  <c r="F25" i="3" s="1"/>
  <c r="F46" i="3" s="1"/>
  <c r="G21" i="3"/>
  <c r="I38" i="3"/>
  <c r="H35" i="3"/>
  <c r="H36" i="3" s="1"/>
  <c r="H37" i="3" s="1"/>
  <c r="J55" i="3"/>
  <c r="J60" i="3" s="1"/>
  <c r="E58" i="3"/>
  <c r="E59" i="3" s="1"/>
  <c r="E63" i="3" s="1"/>
  <c r="G35" i="3"/>
  <c r="E37" i="3"/>
  <c r="E41" i="3" s="1"/>
  <c r="E47" i="3" s="1"/>
  <c r="E48" i="3" s="1"/>
  <c r="H38" i="3"/>
  <c r="H41" i="3" s="1"/>
  <c r="H47" i="3" s="1"/>
  <c r="H48" i="3" s="1"/>
  <c r="F35" i="3"/>
  <c r="I41" i="3"/>
  <c r="I47" i="3" s="1"/>
  <c r="I48" i="3" s="1"/>
  <c r="G27" i="2"/>
  <c r="G31" i="2" s="1"/>
  <c r="H27" i="2"/>
  <c r="H31" i="2" s="1"/>
  <c r="I27" i="2"/>
  <c r="I31" i="2" s="1"/>
  <c r="F27" i="2"/>
  <c r="F31" i="2" s="1"/>
  <c r="G26" i="2"/>
  <c r="H26" i="2"/>
  <c r="I26" i="2"/>
  <c r="F26" i="2"/>
  <c r="I24" i="2"/>
  <c r="G23" i="2"/>
  <c r="H23" i="2"/>
  <c r="H25" i="2" s="1"/>
  <c r="H28" i="2" s="1"/>
  <c r="I23" i="2"/>
  <c r="I25" i="2" s="1"/>
  <c r="F23" i="2"/>
  <c r="G25" i="2"/>
  <c r="E36" i="2"/>
  <c r="E35" i="2"/>
  <c r="G28" i="2"/>
  <c r="N41" i="1"/>
  <c r="N34" i="1"/>
  <c r="N35" i="1"/>
  <c r="P6" i="1"/>
  <c r="P9" i="1" s="1"/>
  <c r="P10" i="1" s="1"/>
  <c r="Q6" i="1"/>
  <c r="R6" i="1"/>
  <c r="O6" i="1"/>
  <c r="O9" i="1" s="1"/>
  <c r="P24" i="1"/>
  <c r="Q24" i="1"/>
  <c r="R24" i="1"/>
  <c r="R27" i="1" s="1"/>
  <c r="O24" i="1"/>
  <c r="Q27" i="1"/>
  <c r="P27" i="1"/>
  <c r="O27" i="1"/>
  <c r="Q9" i="1"/>
  <c r="R9" i="1"/>
  <c r="R10" i="1" s="1"/>
  <c r="H15" i="1"/>
  <c r="H29" i="2" l="1"/>
  <c r="H30" i="2" s="1"/>
  <c r="H36" i="2" s="1"/>
  <c r="G29" i="2"/>
  <c r="G30" i="2" s="1"/>
  <c r="G36" i="2" s="1"/>
  <c r="G36" i="3"/>
  <c r="G37" i="3"/>
  <c r="G41" i="3" s="1"/>
  <c r="G47" i="3" s="1"/>
  <c r="G48" i="3" s="1"/>
  <c r="F36" i="3"/>
  <c r="F37" i="3"/>
  <c r="F41" i="3" s="1"/>
  <c r="F47" i="3" s="1"/>
  <c r="F48" i="3" s="1"/>
  <c r="J57" i="3"/>
  <c r="I28" i="2"/>
  <c r="F25" i="2"/>
  <c r="F28" i="2" s="1"/>
  <c r="Q10" i="1"/>
  <c r="Q11" i="1" s="1"/>
  <c r="Q17" i="1" s="1"/>
  <c r="P11" i="1"/>
  <c r="P17" i="1" s="1"/>
  <c r="R11" i="1"/>
  <c r="O10" i="1"/>
  <c r="O17" i="1" s="1"/>
  <c r="O28" i="1"/>
  <c r="O29" i="1" s="1"/>
  <c r="O35" i="1" s="1"/>
  <c r="P28" i="1"/>
  <c r="P29" i="1" s="1"/>
  <c r="P35" i="1" s="1"/>
  <c r="Q28" i="1"/>
  <c r="Q29" i="1" s="1"/>
  <c r="Q35" i="1" s="1"/>
  <c r="R28" i="1"/>
  <c r="R29" i="1" s="1"/>
  <c r="R35" i="1" s="1"/>
  <c r="N17" i="1"/>
  <c r="P12" i="1"/>
  <c r="Q12" i="1"/>
  <c r="R12" i="1"/>
  <c r="R17" i="1"/>
  <c r="R41" i="1" l="1"/>
  <c r="Q41" i="1"/>
  <c r="P41" i="1"/>
  <c r="O41" i="1"/>
  <c r="F29" i="2"/>
  <c r="F30" i="2" s="1"/>
  <c r="F36" i="2" s="1"/>
  <c r="I29" i="2"/>
  <c r="I30" i="2" s="1"/>
  <c r="I36" i="2" s="1"/>
  <c r="J58" i="3"/>
  <c r="J59" i="3"/>
  <c r="J63" i="3" s="1"/>
</calcChain>
</file>

<file path=xl/sharedStrings.xml><?xml version="1.0" encoding="utf-8"?>
<sst xmlns="http://schemas.openxmlformats.org/spreadsheetml/2006/main" count="242" uniqueCount="65">
  <si>
    <t>SITUACION EMPRESA SIN PROYECTO</t>
  </si>
  <si>
    <t>Estado de resultados</t>
  </si>
  <si>
    <t>Año 0</t>
  </si>
  <si>
    <t>Año 1</t>
  </si>
  <si>
    <t>Año 2</t>
  </si>
  <si>
    <t>Año 3</t>
  </si>
  <si>
    <t>Año 4</t>
  </si>
  <si>
    <t>Ventas</t>
  </si>
  <si>
    <t>%</t>
  </si>
  <si>
    <t>Costos Variable</t>
  </si>
  <si>
    <t>Costos Fijos</t>
  </si>
  <si>
    <t>Depreciacion</t>
  </si>
  <si>
    <t>Impuesto a la renta</t>
  </si>
  <si>
    <t>Recupero</t>
  </si>
  <si>
    <t>Valor en libros</t>
  </si>
  <si>
    <t>Inversion-Activo fijo</t>
  </si>
  <si>
    <t>Inversion-Capital de trabajo</t>
  </si>
  <si>
    <t>FCL</t>
  </si>
  <si>
    <t>utilidad neta</t>
  </si>
  <si>
    <t>http://pre.2.blogs.gestion.pe/deregresoalobasico/2012/04/la-evaluacion-de-proyectos-en.html</t>
  </si>
  <si>
    <t>Utilidad antes de imp</t>
  </si>
  <si>
    <t>ganancias extrasordinaria</t>
  </si>
  <si>
    <t>FC incremental</t>
  </si>
  <si>
    <t xml:space="preserve">SITUACION EMPRESA </t>
  </si>
  <si>
    <t>Diferencia</t>
  </si>
  <si>
    <t>Flujo de caha de la situacion sin proyecto</t>
  </si>
  <si>
    <t>Concepto</t>
  </si>
  <si>
    <t>Venta activo</t>
  </si>
  <si>
    <t>Egresos</t>
  </si>
  <si>
    <t>Depeciacion</t>
  </si>
  <si>
    <t>Valor Libro</t>
  </si>
  <si>
    <t>Utilidades antes de impuestos</t>
  </si>
  <si>
    <t>Impuesto</t>
  </si>
  <si>
    <t>Utlidad Neta</t>
  </si>
  <si>
    <t>Flujo de caja</t>
  </si>
  <si>
    <t>VENTAS</t>
  </si>
  <si>
    <t>Flujo de caha de la situacion CON proyecto</t>
  </si>
  <si>
    <t>Inversion</t>
  </si>
  <si>
    <t>Ventas de eq. Viejos y nuevos</t>
  </si>
  <si>
    <t>reduccion de 300 mensuales</t>
  </si>
  <si>
    <t>1600 div 5 años</t>
  </si>
  <si>
    <t>valor contable de 1ra inversion</t>
  </si>
  <si>
    <t>Flujo de caja diferencias</t>
  </si>
  <si>
    <t>Sin proyecto</t>
  </si>
  <si>
    <t>Con proyecto</t>
  </si>
  <si>
    <t>Flujo de caja incremental</t>
  </si>
  <si>
    <t>Ahorro costos</t>
  </si>
  <si>
    <t>Valor libro</t>
  </si>
  <si>
    <t>Utilidad antes impuestos</t>
  </si>
  <si>
    <t>Utilidad Neta</t>
  </si>
  <si>
    <t>vta equipo antiguo por 100 al 5to año</t>
  </si>
  <si>
    <t>se restan las depreciaciones</t>
  </si>
  <si>
    <t>se restan los valores de venta</t>
  </si>
  <si>
    <t>se restan los egresos (positivos)</t>
  </si>
  <si>
    <t>cuanto mas gano por la niueva alternativa</t>
  </si>
  <si>
    <t>Cuanto me ahorro con la nueva alternativa</t>
  </si>
  <si>
    <t>Cuanto me ahorro en depreciaciones con la nueva alternativa</t>
  </si>
  <si>
    <t>cuanto mas vendo</t>
  </si>
  <si>
    <t>SITUACION EMPRESA con PROYECTO</t>
  </si>
  <si>
    <t>cuanto mas gasto (es negativo)</t>
  </si>
  <si>
    <t>cuanto mas me cuesta la depreciacion</t>
  </si>
  <si>
    <t>venta equipo viejo</t>
  </si>
  <si>
    <t>venta equipo nuevo</t>
  </si>
  <si>
    <t>Impuesto - 10%</t>
  </si>
  <si>
    <t xml:space="preserve"> supone que las ventas son las mismas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</si>
</sst>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_ [$$-2C0A]\ * #,##0.00_ ;_ [$$-2C0A]\ * \-#,##0.00_ ;_ [$$-2C0A]\ * &quot;-&quot;??_ ;_ @_ "/>
    <numFmt numFmtId="166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8" borderId="0" xfId="0" applyFill="1"/>
    <xf numFmtId="0" fontId="2" fillId="7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4" borderId="1" xfId="0" applyFill="1" applyBorder="1"/>
    <xf numFmtId="1" fontId="0" fillId="4" borderId="1" xfId="0" applyNumberFormat="1" applyFill="1" applyBorder="1"/>
    <xf numFmtId="9" fontId="0" fillId="0" borderId="1" xfId="2" applyFont="1" applyBorder="1"/>
    <xf numFmtId="0" fontId="0" fillId="8" borderId="1" xfId="0" applyFill="1" applyBorder="1"/>
    <xf numFmtId="1" fontId="0" fillId="8" borderId="1" xfId="0" applyNumberFormat="1" applyFill="1" applyBorder="1"/>
    <xf numFmtId="0" fontId="0" fillId="0" borderId="2" xfId="0" applyFill="1" applyBorder="1"/>
    <xf numFmtId="0" fontId="0" fillId="5" borderId="1" xfId="0" applyFill="1" applyBorder="1"/>
    <xf numFmtId="0" fontId="0" fillId="9" borderId="0" xfId="0" applyFill="1"/>
    <xf numFmtId="0" fontId="0" fillId="10" borderId="0" xfId="0" applyFill="1"/>
    <xf numFmtId="0" fontId="0" fillId="10" borderId="1" xfId="0" applyFill="1" applyBorder="1"/>
    <xf numFmtId="0" fontId="2" fillId="0" borderId="1" xfId="0" applyFont="1" applyBorder="1" applyAlignment="1">
      <alignment horizontal="center"/>
    </xf>
    <xf numFmtId="0" fontId="3" fillId="10" borderId="1" xfId="0" applyFont="1" applyFill="1" applyBorder="1"/>
    <xf numFmtId="0" fontId="0" fillId="11" borderId="1" xfId="0" applyFill="1" applyBorder="1"/>
    <xf numFmtId="0" fontId="2" fillId="7" borderId="0" xfId="0" applyFont="1" applyFill="1" applyBorder="1" applyAlignment="1">
      <alignment horizontal="center"/>
    </xf>
    <xf numFmtId="1" fontId="2" fillId="8" borderId="1" xfId="0" applyNumberFormat="1" applyFont="1" applyFill="1" applyBorder="1"/>
    <xf numFmtId="0" fontId="2" fillId="8" borderId="0" xfId="0" applyFont="1" applyFill="1"/>
    <xf numFmtId="0" fontId="2" fillId="9" borderId="0" xfId="0" applyFont="1" applyFill="1"/>
    <xf numFmtId="0" fontId="4" fillId="0" borderId="0" xfId="3"/>
    <xf numFmtId="10" fontId="0" fillId="0" borderId="1" xfId="2" applyNumberFormat="1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66" fontId="0" fillId="0" borderId="1" xfId="1" applyNumberFormat="1" applyFont="1" applyBorder="1"/>
    <xf numFmtId="166" fontId="0" fillId="7" borderId="1" xfId="1" applyNumberFormat="1" applyFont="1" applyFill="1" applyBorder="1"/>
    <xf numFmtId="166" fontId="0" fillId="4" borderId="1" xfId="1" applyNumberFormat="1" applyFont="1" applyFill="1" applyBorder="1"/>
    <xf numFmtId="166" fontId="0" fillId="2" borderId="1" xfId="1" applyNumberFormat="1" applyFont="1" applyFill="1" applyBorder="1"/>
    <xf numFmtId="166" fontId="0" fillId="3" borderId="1" xfId="0" applyNumberFormat="1" applyFill="1" applyBorder="1"/>
    <xf numFmtId="166" fontId="0" fillId="12" borderId="1" xfId="1" applyNumberFormat="1" applyFont="1" applyFill="1" applyBorder="1"/>
    <xf numFmtId="165" fontId="0" fillId="0" borderId="1" xfId="0" applyNumberFormat="1" applyBorder="1"/>
    <xf numFmtId="0" fontId="0" fillId="6" borderId="1" xfId="0" applyFill="1" applyBorder="1"/>
    <xf numFmtId="166" fontId="0" fillId="0" borderId="1" xfId="0" applyNumberFormat="1" applyBorder="1"/>
    <xf numFmtId="166" fontId="0" fillId="8" borderId="1" xfId="1" applyNumberFormat="1" applyFont="1" applyFill="1" applyBorder="1"/>
    <xf numFmtId="166" fontId="0" fillId="4" borderId="1" xfId="0" applyNumberFormat="1" applyFill="1" applyBorder="1"/>
    <xf numFmtId="166" fontId="0" fillId="0" borderId="1" xfId="2" applyNumberFormat="1" applyFont="1" applyBorder="1"/>
    <xf numFmtId="166" fontId="0" fillId="2" borderId="1" xfId="0" applyNumberFormat="1" applyFill="1" applyBorder="1"/>
    <xf numFmtId="166" fontId="0" fillId="6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603251</xdr:colOff>
      <xdr:row>0</xdr:row>
      <xdr:rowOff>138643</xdr:rowOff>
    </xdr:from>
    <xdr:to>
      <xdr:col>10</xdr:col>
      <xdr:colOff>65617</xdr:colOff>
      <xdr:row>10</xdr:row>
      <xdr:rowOff>28970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1" y="138643"/>
          <a:ext cx="4034366" cy="179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733424</xdr:colOff>
      <xdr:row>0</xdr:row>
      <xdr:rowOff>79375</xdr:rowOff>
    </xdr:from>
    <xdr:to>
      <xdr:col>4</xdr:col>
      <xdr:colOff>205672</xdr:colOff>
      <xdr:row>10</xdr:row>
      <xdr:rowOff>42333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79375"/>
          <a:ext cx="3796598" cy="186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66</xdr:row>
      <xdr:rowOff>142875</xdr:rowOff>
    </xdr:from>
    <xdr:to>
      <xdr:col>3</xdr:col>
      <xdr:colOff>1545843</xdr:colOff>
      <xdr:row>76</xdr:row>
      <xdr:rowOff>133350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2525375"/>
          <a:ext cx="3888992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603251</xdr:colOff>
      <xdr:row>0</xdr:row>
      <xdr:rowOff>138643</xdr:rowOff>
    </xdr:from>
    <xdr:to>
      <xdr:col>10</xdr:col>
      <xdr:colOff>65617</xdr:colOff>
      <xdr:row>10</xdr:row>
      <xdr:rowOff>28970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1" y="138643"/>
          <a:ext cx="4034366" cy="179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733424</xdr:colOff>
      <xdr:row>0</xdr:row>
      <xdr:rowOff>79375</xdr:rowOff>
    </xdr:from>
    <xdr:to>
      <xdr:col>4</xdr:col>
      <xdr:colOff>205672</xdr:colOff>
      <xdr:row>10</xdr:row>
      <xdr:rowOff>42333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79375"/>
          <a:ext cx="3796598" cy="186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65</xdr:row>
      <xdr:rowOff>142875</xdr:rowOff>
    </xdr:from>
    <xdr:to>
      <xdr:col>3</xdr:col>
      <xdr:colOff>1545843</xdr:colOff>
      <xdr:row>75</xdr:row>
      <xdr:rowOff>133350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2525375"/>
          <a:ext cx="3888992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603251</xdr:colOff>
      <xdr:row>0</xdr:row>
      <xdr:rowOff>138643</xdr:rowOff>
    </xdr:from>
    <xdr:to>
      <xdr:col>10</xdr:col>
      <xdr:colOff>65617</xdr:colOff>
      <xdr:row>10</xdr:row>
      <xdr:rowOff>28970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1834" y="138643"/>
          <a:ext cx="4034366" cy="179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733424</xdr:colOff>
      <xdr:row>0</xdr:row>
      <xdr:rowOff>79375</xdr:rowOff>
    </xdr:from>
    <xdr:to>
      <xdr:col>4</xdr:col>
      <xdr:colOff>205672</xdr:colOff>
      <xdr:row>10</xdr:row>
      <xdr:rowOff>42333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79375"/>
          <a:ext cx="3800831" cy="1867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65</xdr:row>
      <xdr:rowOff>142875</xdr:rowOff>
    </xdr:from>
    <xdr:to>
      <xdr:col>3</xdr:col>
      <xdr:colOff>1545843</xdr:colOff>
      <xdr:row>75</xdr:row>
      <xdr:rowOff>133350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3096875"/>
          <a:ext cx="3888992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47625</xdr:rowOff>
    </xdr:from>
    <xdr:to>
      <xdr:col>6</xdr:col>
      <xdr:colOff>695325</xdr:colOff>
      <xdr:row>20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28625"/>
          <a:ext cx="418147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600076</xdr:colOff>
      <xdr:row>1</xdr:row>
      <xdr:rowOff>152400</xdr:rowOff>
    </xdr:from>
    <xdr:to>
      <xdr:col>9</xdr:col>
      <xdr:colOff>47626</xdr:colOff>
      <xdr:row>12</xdr:row>
      <xdr:rowOff>76200</xdr:rowOff>
    </xdr:to>
    <xdr:pic>
      <xdr:nvPicPr>
        <xdr:cNvPr id="2" name="Imagen 1" descr="cuadro27deabril2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342900"/>
          <a:ext cx="4324350" cy="2019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17</xdr:row>
      <xdr:rowOff>133350</xdr:rowOff>
    </xdr:from>
    <xdr:to>
      <xdr:col>9</xdr:col>
      <xdr:colOff>323850</xdr:colOff>
      <xdr:row>33</xdr:row>
      <xdr:rowOff>104775</xdr:rowOff>
    </xdr:to>
    <xdr:pic>
      <xdr:nvPicPr>
        <xdr:cNvPr id="3" name="Imagen 2" descr="cuadro27deabril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71850"/>
          <a:ext cx="5572125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36</xdr:row>
      <xdr:rowOff>85725</xdr:rowOff>
    </xdr:from>
    <xdr:to>
      <xdr:col>9</xdr:col>
      <xdr:colOff>581025</xdr:colOff>
      <xdr:row>40</xdr:row>
      <xdr:rowOff>171450</xdr:rowOff>
    </xdr:to>
    <xdr:pic>
      <xdr:nvPicPr>
        <xdr:cNvPr id="4" name="Imagen 3" descr="cuadro27deabril4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943725"/>
          <a:ext cx="56292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7</xdr:col>
      <xdr:colOff>123825</xdr:colOff>
      <xdr:row>17</xdr:row>
      <xdr:rowOff>57150</xdr:rowOff>
    </xdr:to>
    <xdr:pic>
      <xdr:nvPicPr>
        <xdr:cNvPr id="2" name="Imagen 1" descr="cuadro27deabril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0"/>
          <a:ext cx="56483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re.2.blogs.gestion.pe/deregresoalobasico/2012/04/la-evaluacion-de-proyectos-en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4"/>
  <sheetViews>
    <sheetView topLeftCell="C30" zoomScale="90" zoomScaleNormal="90" workbookViewId="0">
      <selection activeCell="F61" sqref="F61"/>
    </sheetView>
  </sheetViews>
  <sheetFormatPr baseColWidth="10" defaultRowHeight="15" x14ac:dyDescent="0.25"/>
  <cols>
    <col min="3" max="3" width="14.5703125" customWidth="1"/>
    <col min="4" max="4" width="27.42578125" customWidth="1"/>
  </cols>
  <sheetData>
    <row r="12" spans="1:10" x14ac:dyDescent="0.25">
      <c r="D12" s="16">
        <v>-1000</v>
      </c>
      <c r="E12" s="16">
        <f>D12+200</f>
        <v>-800</v>
      </c>
      <c r="F12" s="16">
        <f t="shared" ref="F12:I12" si="0">E12+200</f>
        <v>-600</v>
      </c>
      <c r="G12" s="16">
        <f t="shared" si="0"/>
        <v>-400</v>
      </c>
      <c r="H12" s="16">
        <f t="shared" si="0"/>
        <v>-200</v>
      </c>
      <c r="I12" s="16">
        <f t="shared" si="0"/>
        <v>0</v>
      </c>
    </row>
    <row r="13" spans="1:10" x14ac:dyDescent="0.25">
      <c r="D13" s="44" t="s">
        <v>25</v>
      </c>
      <c r="E13" s="44"/>
      <c r="F13" s="44"/>
      <c r="G13" s="44"/>
      <c r="H13" s="44"/>
      <c r="I13" s="44"/>
      <c r="J13" s="44"/>
    </row>
    <row r="14" spans="1:10" x14ac:dyDescent="0.25">
      <c r="D14" s="5" t="s">
        <v>26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</row>
    <row r="15" spans="1:10" x14ac:dyDescent="0.25">
      <c r="D15" s="6" t="s">
        <v>35</v>
      </c>
      <c r="E15" s="7"/>
      <c r="F15" s="7">
        <v>200</v>
      </c>
      <c r="G15" s="7">
        <v>200</v>
      </c>
      <c r="H15" s="7">
        <v>200</v>
      </c>
      <c r="I15" s="7">
        <v>200</v>
      </c>
      <c r="J15" s="7">
        <v>200</v>
      </c>
    </row>
    <row r="16" spans="1:10" x14ac:dyDescent="0.25">
      <c r="A16" t="s">
        <v>50</v>
      </c>
      <c r="D16" s="7" t="s">
        <v>27</v>
      </c>
      <c r="E16" s="7"/>
      <c r="F16" s="7"/>
      <c r="G16" s="7"/>
      <c r="H16" s="7"/>
      <c r="I16" s="7"/>
      <c r="J16" s="17">
        <v>100</v>
      </c>
    </row>
    <row r="17" spans="1:10" x14ac:dyDescent="0.25">
      <c r="D17" s="7" t="s">
        <v>28</v>
      </c>
      <c r="E17" s="7"/>
      <c r="F17" s="7">
        <v>-800</v>
      </c>
      <c r="G17" s="7">
        <v>-800</v>
      </c>
      <c r="H17" s="7">
        <v>-800</v>
      </c>
      <c r="I17" s="7">
        <v>-800</v>
      </c>
      <c r="J17" s="7">
        <v>-800</v>
      </c>
    </row>
    <row r="18" spans="1:10" x14ac:dyDescent="0.25">
      <c r="D18" s="7" t="s">
        <v>29</v>
      </c>
      <c r="E18" s="7"/>
      <c r="F18" s="20">
        <v>-200</v>
      </c>
      <c r="G18" s="20">
        <v>-200</v>
      </c>
      <c r="H18" s="20">
        <v>-200</v>
      </c>
      <c r="I18" s="7"/>
      <c r="J18" s="7"/>
    </row>
    <row r="19" spans="1:10" x14ac:dyDescent="0.25">
      <c r="D19" s="7" t="s">
        <v>30</v>
      </c>
      <c r="E19" s="7"/>
      <c r="F19" s="7"/>
      <c r="G19" s="7"/>
      <c r="H19" s="7"/>
      <c r="I19" s="7"/>
      <c r="J19" s="7"/>
    </row>
    <row r="20" spans="1:10" x14ac:dyDescent="0.25">
      <c r="D20" s="8" t="s">
        <v>31</v>
      </c>
      <c r="E20" s="8"/>
      <c r="F20" s="9">
        <f>SUM(F15:F19)</f>
        <v>-800</v>
      </c>
      <c r="G20" s="9">
        <f t="shared" ref="G20:J20" si="1">SUM(G15:G19)</f>
        <v>-800</v>
      </c>
      <c r="H20" s="9">
        <f t="shared" si="1"/>
        <v>-800</v>
      </c>
      <c r="I20" s="9">
        <f t="shared" si="1"/>
        <v>-600</v>
      </c>
      <c r="J20" s="9">
        <f t="shared" si="1"/>
        <v>-500</v>
      </c>
    </row>
    <row r="21" spans="1:10" x14ac:dyDescent="0.25">
      <c r="D21" s="7" t="s">
        <v>32</v>
      </c>
      <c r="E21" s="10">
        <v>0.1</v>
      </c>
      <c r="F21" s="7">
        <f>F20*$E$21*-1</f>
        <v>80</v>
      </c>
      <c r="G21" s="7">
        <f t="shared" ref="G21:J21" si="2">G20*$E$21*-1</f>
        <v>80</v>
      </c>
      <c r="H21" s="7">
        <f t="shared" si="2"/>
        <v>80</v>
      </c>
      <c r="I21" s="7">
        <f t="shared" si="2"/>
        <v>60</v>
      </c>
      <c r="J21" s="7">
        <f t="shared" si="2"/>
        <v>50</v>
      </c>
    </row>
    <row r="22" spans="1:10" x14ac:dyDescent="0.25">
      <c r="D22" s="8" t="s">
        <v>33</v>
      </c>
      <c r="E22" s="8"/>
      <c r="F22" s="9">
        <f>SUM(F20:F21)</f>
        <v>-720</v>
      </c>
      <c r="G22" s="9">
        <f t="shared" ref="G22:J22" si="3">SUM(G20:G21)</f>
        <v>-720</v>
      </c>
      <c r="H22" s="9">
        <f t="shared" si="3"/>
        <v>-720</v>
      </c>
      <c r="I22" s="9">
        <f t="shared" si="3"/>
        <v>-540</v>
      </c>
      <c r="J22" s="9">
        <f t="shared" si="3"/>
        <v>-450</v>
      </c>
    </row>
    <row r="23" spans="1:10" x14ac:dyDescent="0.25">
      <c r="D23" s="7" t="s">
        <v>29</v>
      </c>
      <c r="E23" s="7"/>
      <c r="F23" s="20">
        <f>-1*F18</f>
        <v>200</v>
      </c>
      <c r="G23" s="20">
        <f t="shared" ref="G23:J23" si="4">-1*G18</f>
        <v>200</v>
      </c>
      <c r="H23" s="20">
        <f t="shared" si="4"/>
        <v>200</v>
      </c>
      <c r="I23" s="7">
        <f t="shared" si="4"/>
        <v>0</v>
      </c>
      <c r="J23" s="7">
        <f t="shared" si="4"/>
        <v>0</v>
      </c>
    </row>
    <row r="24" spans="1:10" x14ac:dyDescent="0.25">
      <c r="D24" s="7" t="s">
        <v>30</v>
      </c>
      <c r="E24" s="7"/>
      <c r="F24" s="7"/>
      <c r="G24" s="7"/>
      <c r="H24" s="7"/>
      <c r="I24" s="7"/>
      <c r="J24" s="7"/>
    </row>
    <row r="25" spans="1:10" x14ac:dyDescent="0.25">
      <c r="D25" s="11" t="s">
        <v>34</v>
      </c>
      <c r="E25" s="11"/>
      <c r="F25" s="12">
        <f>SUM(F22:F24)</f>
        <v>-520</v>
      </c>
      <c r="G25" s="12">
        <f t="shared" ref="G25:J25" si="5">SUM(G22:G24)</f>
        <v>-520</v>
      </c>
      <c r="H25" s="12">
        <f t="shared" si="5"/>
        <v>-520</v>
      </c>
      <c r="I25" s="12">
        <f t="shared" si="5"/>
        <v>-540</v>
      </c>
      <c r="J25" s="12">
        <f t="shared" si="5"/>
        <v>-450</v>
      </c>
    </row>
    <row r="27" spans="1:10" ht="15" customHeight="1" x14ac:dyDescent="0.25">
      <c r="B27">
        <f>1600/5</f>
        <v>320</v>
      </c>
      <c r="E27" s="16">
        <v>-1600</v>
      </c>
      <c r="F27" s="16">
        <f>E27+$B$27</f>
        <v>-1280</v>
      </c>
      <c r="G27" s="16">
        <f t="shared" ref="G27:J27" si="6">F27+$B$27</f>
        <v>-960</v>
      </c>
      <c r="H27" s="16">
        <f t="shared" si="6"/>
        <v>-640</v>
      </c>
      <c r="I27" s="16">
        <f t="shared" si="6"/>
        <v>-320</v>
      </c>
      <c r="J27">
        <f t="shared" si="6"/>
        <v>0</v>
      </c>
    </row>
    <row r="28" spans="1:10" x14ac:dyDescent="0.25">
      <c r="D28" s="44" t="s">
        <v>36</v>
      </c>
      <c r="E28" s="44"/>
      <c r="F28" s="44"/>
      <c r="G28" s="44"/>
      <c r="H28" s="44"/>
      <c r="I28" s="44"/>
      <c r="J28" s="44"/>
    </row>
    <row r="29" spans="1:10" x14ac:dyDescent="0.25">
      <c r="D29" s="5" t="s">
        <v>26</v>
      </c>
      <c r="E29" s="5">
        <v>0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</row>
    <row r="30" spans="1:10" x14ac:dyDescent="0.25">
      <c r="D30" s="6" t="s">
        <v>35</v>
      </c>
      <c r="E30" s="7"/>
      <c r="F30" s="7">
        <v>320</v>
      </c>
      <c r="G30" s="7">
        <v>320</v>
      </c>
      <c r="H30" s="7">
        <v>320</v>
      </c>
      <c r="I30" s="7">
        <v>320</v>
      </c>
      <c r="J30" s="7">
        <v>320</v>
      </c>
    </row>
    <row r="31" spans="1:10" x14ac:dyDescent="0.25">
      <c r="A31" t="s">
        <v>38</v>
      </c>
      <c r="D31" s="7" t="s">
        <v>27</v>
      </c>
      <c r="E31" s="19">
        <v>700</v>
      </c>
      <c r="G31" s="7"/>
      <c r="H31" s="7"/>
      <c r="I31" s="7"/>
      <c r="J31" s="17">
        <v>240</v>
      </c>
    </row>
    <row r="32" spans="1:10" x14ac:dyDescent="0.25">
      <c r="A32" t="s">
        <v>39</v>
      </c>
      <c r="D32" s="7" t="s">
        <v>28</v>
      </c>
      <c r="E32" s="7"/>
      <c r="F32" s="7">
        <f>F17+300</f>
        <v>-500</v>
      </c>
      <c r="G32" s="7">
        <f>G17+300</f>
        <v>-500</v>
      </c>
      <c r="H32" s="7">
        <f>H17+300</f>
        <v>-500</v>
      </c>
      <c r="I32" s="7">
        <f>I17+300</f>
        <v>-500</v>
      </c>
      <c r="J32" s="7">
        <f>J17+300</f>
        <v>-500</v>
      </c>
    </row>
    <row r="33" spans="1:11" x14ac:dyDescent="0.25">
      <c r="A33" t="s">
        <v>40</v>
      </c>
      <c r="D33" s="7" t="s">
        <v>11</v>
      </c>
      <c r="E33" s="7"/>
      <c r="F33" s="20">
        <f>$E$40/5</f>
        <v>-320</v>
      </c>
      <c r="G33" s="20">
        <f t="shared" ref="G33:I33" si="7">$E$40/5</f>
        <v>-320</v>
      </c>
      <c r="H33" s="20">
        <f t="shared" si="7"/>
        <v>-320</v>
      </c>
      <c r="I33" s="20">
        <f t="shared" si="7"/>
        <v>-320</v>
      </c>
      <c r="J33" s="20">
        <f>$E$40/5</f>
        <v>-320</v>
      </c>
    </row>
    <row r="34" spans="1:11" x14ac:dyDescent="0.25">
      <c r="A34" t="s">
        <v>41</v>
      </c>
      <c r="D34" s="14" t="s">
        <v>30</v>
      </c>
      <c r="E34" s="19">
        <v>-600</v>
      </c>
      <c r="F34" s="7"/>
      <c r="G34" s="7"/>
      <c r="H34" s="7"/>
      <c r="I34" s="7"/>
      <c r="J34" s="7"/>
    </row>
    <row r="35" spans="1:11" x14ac:dyDescent="0.25">
      <c r="D35" s="8" t="s">
        <v>31</v>
      </c>
      <c r="E35" s="8">
        <f>SUM(E30:E34)</f>
        <v>100</v>
      </c>
      <c r="F35" s="8">
        <f t="shared" ref="F35:I35" si="8">SUM(F30:F34)</f>
        <v>-500</v>
      </c>
      <c r="G35" s="8">
        <f t="shared" si="8"/>
        <v>-500</v>
      </c>
      <c r="H35" s="8">
        <f t="shared" si="8"/>
        <v>-500</v>
      </c>
      <c r="I35" s="8">
        <f t="shared" si="8"/>
        <v>-500</v>
      </c>
      <c r="J35" s="8">
        <f>SUM(J30:J34)</f>
        <v>-260</v>
      </c>
    </row>
    <row r="36" spans="1:11" x14ac:dyDescent="0.25">
      <c r="D36" s="7" t="s">
        <v>32</v>
      </c>
      <c r="E36" s="7">
        <f>E35*-0.1</f>
        <v>-10</v>
      </c>
      <c r="F36" s="7">
        <f t="shared" ref="F36:J36" si="9">F35*-0.1</f>
        <v>50</v>
      </c>
      <c r="G36" s="7">
        <f t="shared" si="9"/>
        <v>50</v>
      </c>
      <c r="H36" s="7">
        <f t="shared" si="9"/>
        <v>50</v>
      </c>
      <c r="I36" s="7">
        <f t="shared" si="9"/>
        <v>50</v>
      </c>
      <c r="J36" s="7">
        <f t="shared" si="9"/>
        <v>26</v>
      </c>
    </row>
    <row r="37" spans="1:11" x14ac:dyDescent="0.25">
      <c r="D37" s="8" t="s">
        <v>33</v>
      </c>
      <c r="E37" s="8">
        <f>SUM(E35:E36)</f>
        <v>90</v>
      </c>
      <c r="F37" s="8">
        <f t="shared" ref="F37:J37" si="10">SUM(F35:F36)</f>
        <v>-450</v>
      </c>
      <c r="G37" s="8">
        <f t="shared" si="10"/>
        <v>-450</v>
      </c>
      <c r="H37" s="8">
        <f t="shared" si="10"/>
        <v>-450</v>
      </c>
      <c r="I37" s="8">
        <f t="shared" si="10"/>
        <v>-450</v>
      </c>
      <c r="J37" s="8">
        <f t="shared" si="10"/>
        <v>-234</v>
      </c>
    </row>
    <row r="38" spans="1:11" x14ac:dyDescent="0.25">
      <c r="D38" s="7" t="s">
        <v>11</v>
      </c>
      <c r="E38" s="7"/>
      <c r="F38" s="20">
        <f>-1*F33</f>
        <v>320</v>
      </c>
      <c r="G38" s="20">
        <f t="shared" ref="G38:J38" si="11">-1*G33</f>
        <v>320</v>
      </c>
      <c r="H38" s="20">
        <f t="shared" si="11"/>
        <v>320</v>
      </c>
      <c r="I38" s="20">
        <f t="shared" si="11"/>
        <v>320</v>
      </c>
      <c r="J38" s="20">
        <f t="shared" si="11"/>
        <v>320</v>
      </c>
    </row>
    <row r="39" spans="1:11" x14ac:dyDescent="0.25">
      <c r="D39" s="14" t="s">
        <v>30</v>
      </c>
      <c r="E39" s="19">
        <f>-1*E34</f>
        <v>600</v>
      </c>
      <c r="F39" s="7">
        <f t="shared" ref="F39:J39" si="12">-1*F34</f>
        <v>0</v>
      </c>
      <c r="G39" s="7">
        <f t="shared" si="12"/>
        <v>0</v>
      </c>
      <c r="H39" s="7">
        <f t="shared" si="12"/>
        <v>0</v>
      </c>
      <c r="I39" s="7">
        <f t="shared" si="12"/>
        <v>0</v>
      </c>
      <c r="J39" s="7">
        <f t="shared" si="12"/>
        <v>0</v>
      </c>
      <c r="K39" s="7"/>
    </row>
    <row r="40" spans="1:11" x14ac:dyDescent="0.25">
      <c r="D40" s="13" t="s">
        <v>37</v>
      </c>
      <c r="E40" s="7">
        <v>-1600</v>
      </c>
      <c r="F40" s="7"/>
      <c r="G40" s="7"/>
      <c r="H40" s="7"/>
      <c r="I40" s="7"/>
      <c r="J40" s="7"/>
    </row>
    <row r="41" spans="1:11" x14ac:dyDescent="0.25">
      <c r="D41" s="11" t="s">
        <v>34</v>
      </c>
      <c r="E41" s="22">
        <f>SUM(E37:E40)</f>
        <v>-910</v>
      </c>
      <c r="F41" s="22">
        <f>SUM(F37:F40)</f>
        <v>-130</v>
      </c>
      <c r="G41" s="22">
        <f t="shared" ref="G41:J41" si="13">SUM(G37:G40)</f>
        <v>-130</v>
      </c>
      <c r="H41" s="22">
        <f t="shared" si="13"/>
        <v>-130</v>
      </c>
      <c r="I41" s="22">
        <f t="shared" si="13"/>
        <v>-130</v>
      </c>
      <c r="J41" s="22">
        <f t="shared" si="13"/>
        <v>86</v>
      </c>
    </row>
    <row r="44" spans="1:11" x14ac:dyDescent="0.25">
      <c r="D44" s="44" t="s">
        <v>42</v>
      </c>
      <c r="E44" s="44"/>
      <c r="F44" s="44"/>
      <c r="G44" s="44"/>
      <c r="H44" s="44"/>
      <c r="I44" s="44"/>
      <c r="J44" s="44"/>
    </row>
    <row r="45" spans="1:11" x14ac:dyDescent="0.25">
      <c r="D45" s="5" t="s">
        <v>26</v>
      </c>
      <c r="E45" s="5">
        <v>0</v>
      </c>
      <c r="F45" s="5">
        <v>1</v>
      </c>
      <c r="G45" s="5">
        <v>2</v>
      </c>
      <c r="H45" s="5">
        <v>3</v>
      </c>
      <c r="I45" s="5">
        <v>4</v>
      </c>
      <c r="J45" s="5">
        <v>5</v>
      </c>
    </row>
    <row r="46" spans="1:11" x14ac:dyDescent="0.25">
      <c r="D46" t="s">
        <v>43</v>
      </c>
      <c r="E46">
        <f t="shared" ref="E46:J46" si="14">E25</f>
        <v>0</v>
      </c>
      <c r="F46">
        <f t="shared" si="14"/>
        <v>-520</v>
      </c>
      <c r="G46">
        <f t="shared" si="14"/>
        <v>-520</v>
      </c>
      <c r="H46">
        <f t="shared" si="14"/>
        <v>-520</v>
      </c>
      <c r="I46">
        <f t="shared" si="14"/>
        <v>-540</v>
      </c>
      <c r="J46">
        <f t="shared" si="14"/>
        <v>-450</v>
      </c>
    </row>
    <row r="47" spans="1:11" x14ac:dyDescent="0.25">
      <c r="D47" t="s">
        <v>44</v>
      </c>
      <c r="E47">
        <f>E41</f>
        <v>-910</v>
      </c>
      <c r="F47">
        <f t="shared" ref="F47:J47" si="15">F41</f>
        <v>-130</v>
      </c>
      <c r="G47">
        <f t="shared" si="15"/>
        <v>-130</v>
      </c>
      <c r="H47">
        <f t="shared" si="15"/>
        <v>-130</v>
      </c>
      <c r="I47">
        <f t="shared" si="15"/>
        <v>-130</v>
      </c>
      <c r="J47">
        <f t="shared" si="15"/>
        <v>86</v>
      </c>
    </row>
    <row r="48" spans="1:11" x14ac:dyDescent="0.25">
      <c r="D48" s="4" t="s">
        <v>24</v>
      </c>
      <c r="E48" s="23">
        <f>E47-E46</f>
        <v>-910</v>
      </c>
      <c r="F48" s="23">
        <f t="shared" ref="F48:J48" si="16">F47-F46</f>
        <v>390</v>
      </c>
      <c r="G48" s="23">
        <f t="shared" si="16"/>
        <v>390</v>
      </c>
      <c r="H48" s="23">
        <f t="shared" si="16"/>
        <v>390</v>
      </c>
      <c r="I48" s="23">
        <f t="shared" si="16"/>
        <v>410</v>
      </c>
      <c r="J48" s="23">
        <f t="shared" si="16"/>
        <v>536</v>
      </c>
    </row>
    <row r="51" spans="1:11" x14ac:dyDescent="0.25">
      <c r="D51" s="44" t="s">
        <v>45</v>
      </c>
      <c r="E51" s="44"/>
      <c r="F51" s="44"/>
      <c r="G51" s="44"/>
      <c r="H51" s="44"/>
      <c r="I51" s="44"/>
      <c r="J51" s="44"/>
    </row>
    <row r="52" spans="1:11" x14ac:dyDescent="0.25">
      <c r="D52" s="5" t="s">
        <v>26</v>
      </c>
      <c r="E52" s="5">
        <v>0</v>
      </c>
      <c r="F52" s="5">
        <v>1</v>
      </c>
      <c r="G52" s="5">
        <v>2</v>
      </c>
      <c r="H52" s="5">
        <v>3</v>
      </c>
      <c r="I52" s="5">
        <v>4</v>
      </c>
      <c r="J52" s="5">
        <v>5</v>
      </c>
    </row>
    <row r="53" spans="1:11" x14ac:dyDescent="0.25">
      <c r="D53" s="21" t="s">
        <v>35</v>
      </c>
      <c r="E53" s="21"/>
      <c r="F53" s="21">
        <v>120</v>
      </c>
      <c r="G53" s="21">
        <v>120</v>
      </c>
      <c r="H53" s="21">
        <v>120</v>
      </c>
      <c r="I53" s="21">
        <v>120</v>
      </c>
      <c r="J53" s="21">
        <v>120</v>
      </c>
      <c r="K53" t="s">
        <v>57</v>
      </c>
    </row>
    <row r="54" spans="1:11" x14ac:dyDescent="0.25">
      <c r="A54" t="s">
        <v>52</v>
      </c>
      <c r="D54" t="s">
        <v>27</v>
      </c>
      <c r="E54" s="3">
        <f>E31</f>
        <v>700</v>
      </c>
      <c r="J54" s="3">
        <v>140</v>
      </c>
      <c r="K54" t="s">
        <v>54</v>
      </c>
    </row>
    <row r="55" spans="1:11" x14ac:dyDescent="0.25">
      <c r="A55" t="s">
        <v>53</v>
      </c>
      <c r="D55" t="s">
        <v>46</v>
      </c>
      <c r="F55">
        <f>-1*(F17-F32)</f>
        <v>300</v>
      </c>
      <c r="G55">
        <f>-1*(G17-G32)</f>
        <v>300</v>
      </c>
      <c r="H55">
        <f>-1*(H17-H32)</f>
        <v>300</v>
      </c>
      <c r="I55">
        <f>-1*(I17-I32)</f>
        <v>300</v>
      </c>
      <c r="J55">
        <f>-1*(J17-J32)</f>
        <v>300</v>
      </c>
      <c r="K55" t="s">
        <v>55</v>
      </c>
    </row>
    <row r="56" spans="1:11" x14ac:dyDescent="0.25">
      <c r="A56" t="s">
        <v>51</v>
      </c>
      <c r="D56" t="s">
        <v>11</v>
      </c>
      <c r="F56">
        <f>F33-F18</f>
        <v>-120</v>
      </c>
      <c r="G56">
        <f>G33-G18</f>
        <v>-120</v>
      </c>
      <c r="H56">
        <f>H33-H18</f>
        <v>-120</v>
      </c>
      <c r="I56">
        <f>I33-I18</f>
        <v>-320</v>
      </c>
      <c r="J56">
        <f>J33-J18</f>
        <v>-320</v>
      </c>
      <c r="K56" t="s">
        <v>56</v>
      </c>
    </row>
    <row r="57" spans="1:11" x14ac:dyDescent="0.25">
      <c r="D57" t="s">
        <v>47</v>
      </c>
      <c r="E57" s="3">
        <f>E34</f>
        <v>-600</v>
      </c>
      <c r="F57">
        <f t="shared" ref="F57:J57" si="17">F34</f>
        <v>0</v>
      </c>
      <c r="G57">
        <f t="shared" si="17"/>
        <v>0</v>
      </c>
      <c r="H57">
        <f t="shared" si="17"/>
        <v>0</v>
      </c>
      <c r="I57">
        <f t="shared" si="17"/>
        <v>0</v>
      </c>
      <c r="J57">
        <f t="shared" si="17"/>
        <v>0</v>
      </c>
    </row>
    <row r="58" spans="1:11" x14ac:dyDescent="0.25">
      <c r="D58" s="2" t="s">
        <v>48</v>
      </c>
      <c r="E58" s="2">
        <f>SUM(E54:E57)</f>
        <v>100</v>
      </c>
      <c r="F58" s="2">
        <f>SUM(F53:F57)</f>
        <v>300</v>
      </c>
      <c r="G58" s="2">
        <f t="shared" ref="G58:J58" si="18">SUM(G53:G57)</f>
        <v>300</v>
      </c>
      <c r="H58" s="2">
        <f t="shared" si="18"/>
        <v>300</v>
      </c>
      <c r="I58" s="2">
        <f t="shared" si="18"/>
        <v>100</v>
      </c>
      <c r="J58" s="2">
        <f t="shared" si="18"/>
        <v>240</v>
      </c>
    </row>
    <row r="59" spans="1:11" x14ac:dyDescent="0.25">
      <c r="D59" t="s">
        <v>32</v>
      </c>
      <c r="E59">
        <f>E58*-0.1</f>
        <v>-10</v>
      </c>
      <c r="F59">
        <f t="shared" ref="F59:J59" si="19">F58*-0.1</f>
        <v>-30</v>
      </c>
      <c r="G59">
        <f t="shared" si="19"/>
        <v>-30</v>
      </c>
      <c r="H59">
        <f t="shared" si="19"/>
        <v>-30</v>
      </c>
      <c r="I59">
        <f t="shared" si="19"/>
        <v>-10</v>
      </c>
      <c r="J59">
        <f t="shared" si="19"/>
        <v>-24</v>
      </c>
    </row>
    <row r="60" spans="1:11" x14ac:dyDescent="0.25">
      <c r="D60" s="2" t="s">
        <v>49</v>
      </c>
      <c r="E60" s="2">
        <f>SUM(E58:E59)</f>
        <v>90</v>
      </c>
      <c r="F60" s="2">
        <f t="shared" ref="F60:J60" si="20">SUM(F58:F59)</f>
        <v>270</v>
      </c>
      <c r="G60" s="2">
        <f t="shared" si="20"/>
        <v>270</v>
      </c>
      <c r="H60" s="2">
        <f t="shared" si="20"/>
        <v>270</v>
      </c>
      <c r="I60" s="2">
        <f t="shared" si="20"/>
        <v>90</v>
      </c>
      <c r="J60" s="2">
        <f t="shared" si="20"/>
        <v>216</v>
      </c>
    </row>
    <row r="61" spans="1:11" x14ac:dyDescent="0.25">
      <c r="D61" t="s">
        <v>11</v>
      </c>
      <c r="F61">
        <f>F56*-1</f>
        <v>120</v>
      </c>
      <c r="G61">
        <f t="shared" ref="G61:J61" si="21">G56*-1</f>
        <v>120</v>
      </c>
      <c r="H61">
        <f t="shared" si="21"/>
        <v>120</v>
      </c>
      <c r="I61">
        <f t="shared" si="21"/>
        <v>320</v>
      </c>
      <c r="J61">
        <f t="shared" si="21"/>
        <v>320</v>
      </c>
    </row>
    <row r="62" spans="1:11" x14ac:dyDescent="0.25">
      <c r="D62" t="s">
        <v>47</v>
      </c>
      <c r="E62" s="3">
        <f>E57*-1</f>
        <v>600</v>
      </c>
    </row>
    <row r="63" spans="1:11" x14ac:dyDescent="0.25">
      <c r="D63" t="s">
        <v>37</v>
      </c>
      <c r="E63">
        <f>E40</f>
        <v>-1600</v>
      </c>
    </row>
    <row r="64" spans="1:11" x14ac:dyDescent="0.25">
      <c r="D64" s="15" t="s">
        <v>45</v>
      </c>
      <c r="E64" s="24">
        <f>SUM(E60:E63)</f>
        <v>-910</v>
      </c>
      <c r="F64" s="24">
        <f t="shared" ref="F64:J64" si="22">SUM(F60:F63)</f>
        <v>390</v>
      </c>
      <c r="G64" s="24">
        <f t="shared" si="22"/>
        <v>390</v>
      </c>
      <c r="H64" s="24">
        <f t="shared" si="22"/>
        <v>390</v>
      </c>
      <c r="I64" s="24">
        <f t="shared" si="22"/>
        <v>410</v>
      </c>
      <c r="J64" s="24">
        <f t="shared" si="22"/>
        <v>536</v>
      </c>
    </row>
  </sheetData>
  <mergeCells count="4">
    <mergeCell ref="D13:J13"/>
    <mergeCell ref="D28:J28"/>
    <mergeCell ref="D44:J44"/>
    <mergeCell ref="D51:J51"/>
  </mergeCells>
  <pageMargins left="0.7" right="0.7" top="0.75" bottom="0.75" header="0.3" footer="0.3"/>
  <pageSetup orientation="portrait" r:id="rId1"/>
  <ignoredErrors>
    <ignoredError sqref="F5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63"/>
  <sheetViews>
    <sheetView topLeftCell="B58" zoomScale="90" zoomScaleNormal="90" workbookViewId="0">
      <selection activeCell="F57" sqref="F57"/>
    </sheetView>
  </sheetViews>
  <sheetFormatPr baseColWidth="10" defaultRowHeight="15" x14ac:dyDescent="0.25"/>
  <cols>
    <col min="3" max="3" width="14.5703125" customWidth="1"/>
    <col min="4" max="4" width="27.42578125" customWidth="1"/>
  </cols>
  <sheetData>
    <row r="12" spans="1:10" x14ac:dyDescent="0.25">
      <c r="D12" s="16">
        <v>-1000</v>
      </c>
      <c r="E12" s="16">
        <f>D12+200</f>
        <v>-800</v>
      </c>
      <c r="F12" s="16">
        <f t="shared" ref="F12:I12" si="0">E12+200</f>
        <v>-600</v>
      </c>
      <c r="G12" s="16">
        <f t="shared" si="0"/>
        <v>-400</v>
      </c>
      <c r="H12" s="16">
        <f t="shared" si="0"/>
        <v>-200</v>
      </c>
      <c r="I12" s="16">
        <f t="shared" si="0"/>
        <v>0</v>
      </c>
    </row>
    <row r="13" spans="1:10" x14ac:dyDescent="0.25">
      <c r="D13" s="44" t="s">
        <v>25</v>
      </c>
      <c r="E13" s="44"/>
      <c r="F13" s="44"/>
      <c r="G13" s="44"/>
      <c r="H13" s="44"/>
      <c r="I13" s="44"/>
      <c r="J13" s="44"/>
    </row>
    <row r="14" spans="1:10" x14ac:dyDescent="0.25">
      <c r="D14" s="5" t="s">
        <v>26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</row>
    <row r="15" spans="1:10" x14ac:dyDescent="0.25">
      <c r="D15" s="6" t="s">
        <v>35</v>
      </c>
      <c r="E15" s="7"/>
      <c r="F15" s="7"/>
      <c r="G15" s="7"/>
      <c r="H15" s="7"/>
      <c r="I15" s="7"/>
      <c r="J15" s="7"/>
    </row>
    <row r="16" spans="1:10" x14ac:dyDescent="0.25">
      <c r="A16" t="s">
        <v>50</v>
      </c>
      <c r="D16" s="7" t="s">
        <v>27</v>
      </c>
      <c r="E16" s="7"/>
      <c r="F16" s="7"/>
      <c r="G16" s="7"/>
      <c r="H16" s="7"/>
      <c r="I16" s="7"/>
      <c r="J16" s="17"/>
    </row>
    <row r="17" spans="1:10" x14ac:dyDescent="0.25">
      <c r="D17" s="7" t="s">
        <v>28</v>
      </c>
      <c r="E17" s="7"/>
      <c r="F17" s="7">
        <v>-800</v>
      </c>
      <c r="G17" s="7">
        <v>-800</v>
      </c>
      <c r="H17" s="7">
        <v>-800</v>
      </c>
      <c r="I17" s="7">
        <v>-800</v>
      </c>
      <c r="J17" s="7">
        <v>-800</v>
      </c>
    </row>
    <row r="18" spans="1:10" x14ac:dyDescent="0.25">
      <c r="D18" s="7" t="s">
        <v>29</v>
      </c>
      <c r="E18" s="7"/>
      <c r="F18" s="7"/>
      <c r="G18" s="7"/>
      <c r="H18" s="7"/>
      <c r="I18" s="7"/>
      <c r="J18" s="7"/>
    </row>
    <row r="19" spans="1:10" x14ac:dyDescent="0.25">
      <c r="D19" s="7" t="s">
        <v>30</v>
      </c>
      <c r="E19" s="7"/>
      <c r="F19" s="7"/>
      <c r="G19" s="7"/>
      <c r="H19" s="7"/>
      <c r="I19" s="7"/>
      <c r="J19" s="7"/>
    </row>
    <row r="20" spans="1:10" x14ac:dyDescent="0.25">
      <c r="D20" s="8" t="s">
        <v>31</v>
      </c>
      <c r="E20" s="8"/>
      <c r="F20" s="9">
        <f>SUM(F15:F19)</f>
        <v>-800</v>
      </c>
      <c r="G20" s="9">
        <f t="shared" ref="G20:J20" si="1">SUM(G15:G19)</f>
        <v>-800</v>
      </c>
      <c r="H20" s="9">
        <f t="shared" si="1"/>
        <v>-800</v>
      </c>
      <c r="I20" s="9">
        <f t="shared" si="1"/>
        <v>-800</v>
      </c>
      <c r="J20" s="9">
        <f t="shared" si="1"/>
        <v>-800</v>
      </c>
    </row>
    <row r="21" spans="1:10" x14ac:dyDescent="0.25">
      <c r="D21" s="7" t="s">
        <v>32</v>
      </c>
      <c r="E21" s="10">
        <v>0.1</v>
      </c>
      <c r="F21" s="7">
        <f>F20*$E$21*-1</f>
        <v>80</v>
      </c>
      <c r="G21" s="7">
        <f t="shared" ref="G21:J21" si="2">G20*$E$21*-1</f>
        <v>80</v>
      </c>
      <c r="H21" s="7">
        <f t="shared" si="2"/>
        <v>80</v>
      </c>
      <c r="I21" s="7">
        <f t="shared" si="2"/>
        <v>80</v>
      </c>
      <c r="J21" s="7">
        <f t="shared" si="2"/>
        <v>80</v>
      </c>
    </row>
    <row r="22" spans="1:10" x14ac:dyDescent="0.25">
      <c r="D22" s="8" t="s">
        <v>33</v>
      </c>
      <c r="E22" s="8"/>
      <c r="F22" s="9">
        <f>SUM(F20:F21)</f>
        <v>-720</v>
      </c>
      <c r="G22" s="9">
        <f t="shared" ref="G22:J22" si="3">SUM(G20:G21)</f>
        <v>-720</v>
      </c>
      <c r="H22" s="9">
        <f t="shared" si="3"/>
        <v>-720</v>
      </c>
      <c r="I22" s="9">
        <f t="shared" si="3"/>
        <v>-720</v>
      </c>
      <c r="J22" s="9">
        <f t="shared" si="3"/>
        <v>-720</v>
      </c>
    </row>
    <row r="23" spans="1:10" x14ac:dyDescent="0.25">
      <c r="D23" s="7" t="s">
        <v>29</v>
      </c>
      <c r="E23" s="7"/>
      <c r="F23" s="7">
        <f>-1*F18</f>
        <v>0</v>
      </c>
      <c r="G23" s="7">
        <f t="shared" ref="G23:J23" si="4">-1*G18</f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</row>
    <row r="24" spans="1:10" x14ac:dyDescent="0.25">
      <c r="D24" s="7" t="s">
        <v>30</v>
      </c>
      <c r="E24" s="7"/>
      <c r="F24" s="7"/>
      <c r="G24" s="7"/>
      <c r="H24" s="7"/>
      <c r="I24" s="7"/>
      <c r="J24" s="7"/>
    </row>
    <row r="25" spans="1:10" x14ac:dyDescent="0.25">
      <c r="D25" s="11" t="s">
        <v>34</v>
      </c>
      <c r="E25" s="11"/>
      <c r="F25" s="12">
        <f>SUM(F22:F24)</f>
        <v>-720</v>
      </c>
      <c r="G25" s="12">
        <f t="shared" ref="G25:J25" si="5">SUM(G22:G24)</f>
        <v>-720</v>
      </c>
      <c r="H25" s="12">
        <f t="shared" si="5"/>
        <v>-720</v>
      </c>
      <c r="I25" s="12">
        <f t="shared" si="5"/>
        <v>-720</v>
      </c>
      <c r="J25" s="12">
        <f t="shared" si="5"/>
        <v>-720</v>
      </c>
    </row>
    <row r="27" spans="1:10" ht="15" customHeight="1" x14ac:dyDescent="0.25">
      <c r="B27">
        <f>1600/5</f>
        <v>320</v>
      </c>
      <c r="E27" s="16">
        <v>-1600</v>
      </c>
      <c r="F27" s="16">
        <f>E27+$B$27</f>
        <v>-1280</v>
      </c>
      <c r="G27" s="16">
        <f t="shared" ref="G27:J27" si="6">F27+$B$27</f>
        <v>-960</v>
      </c>
      <c r="H27" s="16">
        <f t="shared" si="6"/>
        <v>-640</v>
      </c>
      <c r="I27" s="16">
        <f t="shared" si="6"/>
        <v>-320</v>
      </c>
      <c r="J27">
        <f t="shared" si="6"/>
        <v>0</v>
      </c>
    </row>
    <row r="28" spans="1:10" x14ac:dyDescent="0.25">
      <c r="D28" s="44" t="s">
        <v>36</v>
      </c>
      <c r="E28" s="44"/>
      <c r="F28" s="44"/>
      <c r="G28" s="44"/>
      <c r="H28" s="44"/>
      <c r="I28" s="44"/>
      <c r="J28" s="44"/>
    </row>
    <row r="29" spans="1:10" x14ac:dyDescent="0.25">
      <c r="D29" s="5" t="s">
        <v>26</v>
      </c>
      <c r="E29" s="5">
        <v>0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</row>
    <row r="30" spans="1:10" x14ac:dyDescent="0.25">
      <c r="D30" s="6" t="s">
        <v>35</v>
      </c>
      <c r="E30" s="7"/>
      <c r="F30" s="7"/>
      <c r="G30" s="7"/>
      <c r="H30" s="7"/>
      <c r="I30" s="7"/>
      <c r="J30" s="7"/>
    </row>
    <row r="31" spans="1:10" x14ac:dyDescent="0.25">
      <c r="A31" t="s">
        <v>38</v>
      </c>
      <c r="D31" s="7" t="s">
        <v>27</v>
      </c>
      <c r="E31" s="7"/>
      <c r="G31" s="7"/>
      <c r="H31" s="7"/>
      <c r="I31" s="7"/>
      <c r="J31" s="17">
        <v>240</v>
      </c>
    </row>
    <row r="32" spans="1:10" x14ac:dyDescent="0.25">
      <c r="A32" t="s">
        <v>39</v>
      </c>
      <c r="D32" s="7" t="s">
        <v>28</v>
      </c>
      <c r="E32" s="7"/>
      <c r="F32" s="7">
        <f>F17+300</f>
        <v>-500</v>
      </c>
      <c r="G32" s="7">
        <f>G17+300</f>
        <v>-500</v>
      </c>
      <c r="H32" s="7">
        <f>H17+300</f>
        <v>-500</v>
      </c>
      <c r="I32" s="7">
        <f>I17+300</f>
        <v>-500</v>
      </c>
      <c r="J32" s="7">
        <f>J17+300</f>
        <v>-500</v>
      </c>
    </row>
    <row r="33" spans="1:11" x14ac:dyDescent="0.25">
      <c r="A33" t="s">
        <v>40</v>
      </c>
      <c r="D33" s="7" t="s">
        <v>29</v>
      </c>
      <c r="E33" s="7"/>
      <c r="F33" s="7">
        <f>$E$40/5</f>
        <v>-320</v>
      </c>
      <c r="G33" s="7">
        <f t="shared" ref="G33:I33" si="7">$E$40/5</f>
        <v>-320</v>
      </c>
      <c r="H33" s="7">
        <f t="shared" si="7"/>
        <v>-320</v>
      </c>
      <c r="I33" s="7">
        <f t="shared" si="7"/>
        <v>-320</v>
      </c>
      <c r="J33" s="7">
        <f>$E$40/5</f>
        <v>-320</v>
      </c>
    </row>
    <row r="34" spans="1:11" x14ac:dyDescent="0.25">
      <c r="A34" t="s">
        <v>41</v>
      </c>
      <c r="D34" s="14" t="s">
        <v>30</v>
      </c>
      <c r="E34" s="7"/>
      <c r="F34" s="7"/>
      <c r="G34" s="7"/>
      <c r="H34" s="7"/>
      <c r="I34" s="7"/>
      <c r="J34" s="7"/>
    </row>
    <row r="35" spans="1:11" x14ac:dyDescent="0.25">
      <c r="D35" s="8" t="s">
        <v>31</v>
      </c>
      <c r="E35" s="8">
        <f>SUM(E30:E34)</f>
        <v>0</v>
      </c>
      <c r="F35" s="8">
        <f t="shared" ref="F35:I35" si="8">SUM(F30:F34)</f>
        <v>-820</v>
      </c>
      <c r="G35" s="8">
        <f t="shared" si="8"/>
        <v>-820</v>
      </c>
      <c r="H35" s="8">
        <f t="shared" si="8"/>
        <v>-820</v>
      </c>
      <c r="I35" s="8">
        <f t="shared" si="8"/>
        <v>-820</v>
      </c>
      <c r="J35" s="8">
        <f>SUM(J30:J34)</f>
        <v>-580</v>
      </c>
    </row>
    <row r="36" spans="1:11" x14ac:dyDescent="0.25">
      <c r="D36" s="7" t="s">
        <v>32</v>
      </c>
      <c r="E36" s="7">
        <f>E35*-0.1</f>
        <v>0</v>
      </c>
      <c r="F36" s="7">
        <f t="shared" ref="F36:J36" si="9">F35*-0.1</f>
        <v>82</v>
      </c>
      <c r="G36" s="7">
        <f t="shared" si="9"/>
        <v>82</v>
      </c>
      <c r="H36" s="7">
        <f t="shared" si="9"/>
        <v>82</v>
      </c>
      <c r="I36" s="7">
        <f t="shared" si="9"/>
        <v>82</v>
      </c>
      <c r="J36" s="7">
        <f t="shared" si="9"/>
        <v>58</v>
      </c>
    </row>
    <row r="37" spans="1:11" x14ac:dyDescent="0.25">
      <c r="D37" s="8" t="s">
        <v>33</v>
      </c>
      <c r="E37" s="8">
        <f>SUM(E35:E36)</f>
        <v>0</v>
      </c>
      <c r="F37" s="8">
        <f t="shared" ref="F37:J37" si="10">SUM(F35:F36)</f>
        <v>-738</v>
      </c>
      <c r="G37" s="8">
        <f t="shared" si="10"/>
        <v>-738</v>
      </c>
      <c r="H37" s="8">
        <f t="shared" si="10"/>
        <v>-738</v>
      </c>
      <c r="I37" s="8">
        <f t="shared" si="10"/>
        <v>-738</v>
      </c>
      <c r="J37" s="8">
        <f t="shared" si="10"/>
        <v>-522</v>
      </c>
    </row>
    <row r="38" spans="1:11" x14ac:dyDescent="0.25">
      <c r="D38" s="7" t="s">
        <v>29</v>
      </c>
      <c r="E38" s="7"/>
      <c r="F38" s="7">
        <f>-1*F33</f>
        <v>320</v>
      </c>
      <c r="G38" s="7">
        <f t="shared" ref="G38:J38" si="11">-1*G33</f>
        <v>320</v>
      </c>
      <c r="H38" s="7">
        <f t="shared" si="11"/>
        <v>320</v>
      </c>
      <c r="I38" s="7">
        <f t="shared" si="11"/>
        <v>320</v>
      </c>
      <c r="J38" s="7">
        <f t="shared" si="11"/>
        <v>320</v>
      </c>
    </row>
    <row r="39" spans="1:11" x14ac:dyDescent="0.25">
      <c r="D39" s="14" t="s">
        <v>30</v>
      </c>
      <c r="E39" s="7">
        <f>-1*E34</f>
        <v>0</v>
      </c>
      <c r="F39" s="7">
        <f t="shared" ref="F39:J39" si="12">-1*F34</f>
        <v>0</v>
      </c>
      <c r="G39" s="7">
        <f t="shared" si="12"/>
        <v>0</v>
      </c>
      <c r="H39" s="7">
        <f t="shared" si="12"/>
        <v>0</v>
      </c>
      <c r="I39" s="7">
        <f t="shared" si="12"/>
        <v>0</v>
      </c>
      <c r="J39" s="7">
        <f t="shared" si="12"/>
        <v>0</v>
      </c>
      <c r="K39" s="7"/>
    </row>
    <row r="40" spans="1:11" x14ac:dyDescent="0.25">
      <c r="D40" s="13" t="s">
        <v>37</v>
      </c>
      <c r="E40" s="7">
        <v>-1600</v>
      </c>
      <c r="F40" s="7"/>
      <c r="G40" s="7"/>
      <c r="H40" s="7"/>
      <c r="I40" s="7"/>
      <c r="J40" s="7"/>
    </row>
    <row r="41" spans="1:11" x14ac:dyDescent="0.25">
      <c r="D41" s="11" t="s">
        <v>34</v>
      </c>
      <c r="E41" s="12">
        <f>SUM(E37:E40)</f>
        <v>-1600</v>
      </c>
      <c r="F41" s="12">
        <f>SUM(F37:F40)</f>
        <v>-418</v>
      </c>
      <c r="G41" s="12">
        <f t="shared" ref="G41:J41" si="13">SUM(G37:G40)</f>
        <v>-418</v>
      </c>
      <c r="H41" s="12">
        <f t="shared" si="13"/>
        <v>-418</v>
      </c>
      <c r="I41" s="12">
        <f t="shared" si="13"/>
        <v>-418</v>
      </c>
      <c r="J41" s="12">
        <f t="shared" si="13"/>
        <v>-202</v>
      </c>
    </row>
    <row r="44" spans="1:11" x14ac:dyDescent="0.25">
      <c r="D44" s="44" t="s">
        <v>42</v>
      </c>
      <c r="E44" s="44"/>
      <c r="F44" s="44"/>
      <c r="G44" s="44"/>
      <c r="H44" s="44"/>
      <c r="I44" s="44"/>
      <c r="J44" s="44"/>
    </row>
    <row r="45" spans="1:11" x14ac:dyDescent="0.25">
      <c r="D45" s="5" t="s">
        <v>26</v>
      </c>
      <c r="E45" s="5">
        <v>0</v>
      </c>
      <c r="F45" s="5">
        <v>1</v>
      </c>
      <c r="G45" s="5">
        <v>2</v>
      </c>
      <c r="H45" s="5">
        <v>3</v>
      </c>
      <c r="I45" s="5">
        <v>4</v>
      </c>
      <c r="J45" s="5">
        <v>5</v>
      </c>
    </row>
    <row r="46" spans="1:11" x14ac:dyDescent="0.25">
      <c r="D46" t="s">
        <v>43</v>
      </c>
      <c r="E46">
        <f t="shared" ref="E46:J46" si="14">E25</f>
        <v>0</v>
      </c>
      <c r="F46">
        <f t="shared" si="14"/>
        <v>-720</v>
      </c>
      <c r="G46">
        <f t="shared" si="14"/>
        <v>-720</v>
      </c>
      <c r="H46">
        <f t="shared" si="14"/>
        <v>-720</v>
      </c>
      <c r="I46">
        <f t="shared" si="14"/>
        <v>-720</v>
      </c>
      <c r="J46">
        <f t="shared" si="14"/>
        <v>-720</v>
      </c>
    </row>
    <row r="47" spans="1:11" x14ac:dyDescent="0.25">
      <c r="D47" t="s">
        <v>44</v>
      </c>
      <c r="E47">
        <f>E41</f>
        <v>-1600</v>
      </c>
      <c r="F47">
        <f t="shared" ref="F47:J47" si="15">F41</f>
        <v>-418</v>
      </c>
      <c r="G47">
        <f t="shared" si="15"/>
        <v>-418</v>
      </c>
      <c r="H47">
        <f t="shared" si="15"/>
        <v>-418</v>
      </c>
      <c r="I47">
        <f t="shared" si="15"/>
        <v>-418</v>
      </c>
      <c r="J47">
        <f t="shared" si="15"/>
        <v>-202</v>
      </c>
    </row>
    <row r="48" spans="1:11" x14ac:dyDescent="0.25">
      <c r="D48" s="4" t="s">
        <v>24</v>
      </c>
      <c r="E48" s="4">
        <f>E47-E46</f>
        <v>-1600</v>
      </c>
      <c r="F48" s="4">
        <f t="shared" ref="F48:J48" si="16">F47-F46</f>
        <v>302</v>
      </c>
      <c r="G48" s="4">
        <f t="shared" si="16"/>
        <v>302</v>
      </c>
      <c r="H48" s="4">
        <f t="shared" si="16"/>
        <v>302</v>
      </c>
      <c r="I48" s="4">
        <f t="shared" si="16"/>
        <v>302</v>
      </c>
      <c r="J48" s="4">
        <f t="shared" si="16"/>
        <v>518</v>
      </c>
    </row>
    <row r="51" spans="4:12" x14ac:dyDescent="0.25">
      <c r="D51" s="44" t="s">
        <v>45</v>
      </c>
      <c r="E51" s="44"/>
      <c r="F51" s="44"/>
      <c r="G51" s="44"/>
      <c r="H51" s="44"/>
      <c r="I51" s="44"/>
      <c r="J51" s="44"/>
    </row>
    <row r="52" spans="4:12" x14ac:dyDescent="0.25">
      <c r="D52" s="5" t="s">
        <v>26</v>
      </c>
      <c r="E52" s="5">
        <v>0</v>
      </c>
      <c r="F52" s="5">
        <v>1</v>
      </c>
      <c r="G52" s="5">
        <v>2</v>
      </c>
      <c r="H52" s="5">
        <v>3</v>
      </c>
      <c r="I52" s="5">
        <v>4</v>
      </c>
      <c r="J52" s="5">
        <v>5</v>
      </c>
    </row>
    <row r="53" spans="4:12" x14ac:dyDescent="0.25">
      <c r="D53" t="s">
        <v>27</v>
      </c>
      <c r="E53">
        <f>E31</f>
        <v>0</v>
      </c>
      <c r="J53" s="16">
        <v>240</v>
      </c>
    </row>
    <row r="54" spans="4:12" x14ac:dyDescent="0.25">
      <c r="D54" t="s">
        <v>46</v>
      </c>
      <c r="F54">
        <f>-1*(F17-F32)</f>
        <v>300</v>
      </c>
      <c r="G54">
        <f>-1*(G17-G32)</f>
        <v>300</v>
      </c>
      <c r="H54">
        <f>-1*(H17-H32)</f>
        <v>300</v>
      </c>
      <c r="I54">
        <f>-1*(I17-I32)</f>
        <v>300</v>
      </c>
      <c r="J54">
        <f>-1*(J17-J32)</f>
        <v>300</v>
      </c>
    </row>
    <row r="55" spans="4:12" x14ac:dyDescent="0.25">
      <c r="D55" t="s">
        <v>29</v>
      </c>
      <c r="F55">
        <f>F33-F18</f>
        <v>-320</v>
      </c>
      <c r="G55">
        <f>G33-G18</f>
        <v>-320</v>
      </c>
      <c r="H55">
        <f>H33-H18</f>
        <v>-320</v>
      </c>
      <c r="I55">
        <f>I33-I18</f>
        <v>-320</v>
      </c>
      <c r="J55">
        <f>J33-J18</f>
        <v>-320</v>
      </c>
    </row>
    <row r="56" spans="4:12" x14ac:dyDescent="0.25">
      <c r="D56" t="s">
        <v>47</v>
      </c>
      <c r="E56">
        <f>E34</f>
        <v>0</v>
      </c>
      <c r="F56">
        <f t="shared" ref="F56:J56" si="17">F34</f>
        <v>0</v>
      </c>
      <c r="G56">
        <f t="shared" si="17"/>
        <v>0</v>
      </c>
      <c r="H56">
        <f t="shared" si="17"/>
        <v>0</v>
      </c>
      <c r="I56">
        <f t="shared" si="17"/>
        <v>0</v>
      </c>
      <c r="J56">
        <f t="shared" si="17"/>
        <v>0</v>
      </c>
      <c r="L56">
        <f>J48-J63</f>
        <v>0</v>
      </c>
    </row>
    <row r="57" spans="4:12" x14ac:dyDescent="0.25">
      <c r="D57" s="2" t="s">
        <v>48</v>
      </c>
      <c r="E57" s="2">
        <f>SUM(E53:E56)</f>
        <v>0</v>
      </c>
      <c r="F57" s="2">
        <f t="shared" ref="F57:J57" si="18">SUM(F53:F56)</f>
        <v>-20</v>
      </c>
      <c r="G57" s="2">
        <f t="shared" si="18"/>
        <v>-20</v>
      </c>
      <c r="H57" s="2">
        <f t="shared" si="18"/>
        <v>-20</v>
      </c>
      <c r="I57" s="2">
        <f t="shared" si="18"/>
        <v>-20</v>
      </c>
      <c r="J57" s="2">
        <f t="shared" si="18"/>
        <v>220</v>
      </c>
    </row>
    <row r="58" spans="4:12" x14ac:dyDescent="0.25">
      <c r="D58" t="s">
        <v>32</v>
      </c>
      <c r="E58">
        <f>E57*-0.1</f>
        <v>0</v>
      </c>
      <c r="F58">
        <f t="shared" ref="F58:J58" si="19">F57*-0.1</f>
        <v>2</v>
      </c>
      <c r="G58">
        <f t="shared" si="19"/>
        <v>2</v>
      </c>
      <c r="H58">
        <f t="shared" si="19"/>
        <v>2</v>
      </c>
      <c r="I58">
        <f t="shared" si="19"/>
        <v>2</v>
      </c>
      <c r="J58">
        <f t="shared" si="19"/>
        <v>-22</v>
      </c>
    </row>
    <row r="59" spans="4:12" x14ac:dyDescent="0.25">
      <c r="D59" s="2" t="s">
        <v>49</v>
      </c>
      <c r="E59" s="2">
        <f>SUM(E57:E58)</f>
        <v>0</v>
      </c>
      <c r="F59" s="2">
        <f t="shared" ref="F59:J59" si="20">SUM(F57:F58)</f>
        <v>-18</v>
      </c>
      <c r="G59" s="2">
        <f t="shared" si="20"/>
        <v>-18</v>
      </c>
      <c r="H59" s="2">
        <f t="shared" si="20"/>
        <v>-18</v>
      </c>
      <c r="I59" s="2">
        <f t="shared" si="20"/>
        <v>-18</v>
      </c>
      <c r="J59" s="2">
        <f t="shared" si="20"/>
        <v>198</v>
      </c>
    </row>
    <row r="60" spans="4:12" x14ac:dyDescent="0.25">
      <c r="D60" t="s">
        <v>29</v>
      </c>
      <c r="F60">
        <f>F55*-1</f>
        <v>320</v>
      </c>
      <c r="G60">
        <f t="shared" ref="G60:J60" si="21">G55*-1</f>
        <v>320</v>
      </c>
      <c r="H60">
        <f t="shared" si="21"/>
        <v>320</v>
      </c>
      <c r="I60">
        <f t="shared" si="21"/>
        <v>320</v>
      </c>
      <c r="J60">
        <f t="shared" si="21"/>
        <v>320</v>
      </c>
    </row>
    <row r="61" spans="4:12" x14ac:dyDescent="0.25">
      <c r="D61" t="s">
        <v>47</v>
      </c>
      <c r="E61">
        <f>E56*-1</f>
        <v>0</v>
      </c>
    </row>
    <row r="62" spans="4:12" x14ac:dyDescent="0.25">
      <c r="D62" t="s">
        <v>37</v>
      </c>
      <c r="E62">
        <f>E40</f>
        <v>-1600</v>
      </c>
    </row>
    <row r="63" spans="4:12" x14ac:dyDescent="0.25">
      <c r="D63" s="15" t="s">
        <v>45</v>
      </c>
      <c r="E63" s="15">
        <f>SUM(E59:E62)</f>
        <v>-1600</v>
      </c>
      <c r="F63" s="15">
        <f t="shared" ref="F63:J63" si="22">SUM(F59:F62)</f>
        <v>302</v>
      </c>
      <c r="G63" s="15">
        <f t="shared" si="22"/>
        <v>302</v>
      </c>
      <c r="H63" s="15">
        <f t="shared" si="22"/>
        <v>302</v>
      </c>
      <c r="I63" s="15">
        <f t="shared" si="22"/>
        <v>302</v>
      </c>
      <c r="J63" s="15">
        <f t="shared" si="22"/>
        <v>518</v>
      </c>
    </row>
  </sheetData>
  <mergeCells count="4">
    <mergeCell ref="D13:J13"/>
    <mergeCell ref="D28:J28"/>
    <mergeCell ref="D44:J44"/>
    <mergeCell ref="D51:J5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3"/>
  <sheetViews>
    <sheetView tabSelected="1" topLeftCell="C7" zoomScale="90" zoomScaleNormal="90" workbookViewId="0">
      <selection activeCell="K16" sqref="K16"/>
    </sheetView>
  </sheetViews>
  <sheetFormatPr baseColWidth="10" defaultRowHeight="15" x14ac:dyDescent="0.25"/>
  <cols>
    <col min="3" max="3" width="14.5703125" customWidth="1"/>
    <col min="4" max="4" width="27.42578125" customWidth="1"/>
  </cols>
  <sheetData>
    <row r="12" spans="1:11" x14ac:dyDescent="0.25">
      <c r="D12" s="16">
        <v>-1000</v>
      </c>
      <c r="E12" s="16">
        <f>D12+200</f>
        <v>-800</v>
      </c>
      <c r="F12" s="16">
        <f t="shared" ref="F12:I12" si="0">E12+200</f>
        <v>-600</v>
      </c>
      <c r="G12" s="16">
        <f t="shared" si="0"/>
        <v>-400</v>
      </c>
      <c r="H12" s="16">
        <f t="shared" si="0"/>
        <v>-200</v>
      </c>
      <c r="I12" s="16">
        <f t="shared" si="0"/>
        <v>0</v>
      </c>
    </row>
    <row r="13" spans="1:11" x14ac:dyDescent="0.25">
      <c r="D13" s="44" t="s">
        <v>25</v>
      </c>
      <c r="E13" s="44"/>
      <c r="F13" s="44"/>
      <c r="G13" s="44"/>
      <c r="H13" s="44"/>
      <c r="I13" s="44"/>
      <c r="J13" s="44"/>
    </row>
    <row r="14" spans="1:11" x14ac:dyDescent="0.25">
      <c r="D14" s="5" t="s">
        <v>26</v>
      </c>
      <c r="E14" s="5">
        <v>0</v>
      </c>
      <c r="F14" s="5">
        <v>1</v>
      </c>
      <c r="G14" s="5">
        <v>2</v>
      </c>
      <c r="H14" s="5">
        <v>3</v>
      </c>
      <c r="I14" s="5">
        <v>4</v>
      </c>
      <c r="J14" s="5">
        <v>5</v>
      </c>
    </row>
    <row r="15" spans="1:11" x14ac:dyDescent="0.25">
      <c r="D15" s="6" t="s">
        <v>35</v>
      </c>
      <c r="E15" s="7"/>
      <c r="F15" s="7"/>
      <c r="G15" s="7"/>
      <c r="H15" s="7"/>
      <c r="I15" s="7"/>
      <c r="J15" s="7"/>
      <c r="K15" t="s">
        <v>64</v>
      </c>
    </row>
    <row r="16" spans="1:11" x14ac:dyDescent="0.25">
      <c r="A16" t="s">
        <v>50</v>
      </c>
      <c r="D16" s="7" t="s">
        <v>27</v>
      </c>
      <c r="E16" s="7"/>
      <c r="F16" s="7"/>
      <c r="G16" s="7"/>
      <c r="H16" s="7"/>
      <c r="I16" s="7"/>
      <c r="J16" s="17">
        <v>100</v>
      </c>
    </row>
    <row r="17" spans="1:10" x14ac:dyDescent="0.25">
      <c r="D17" s="7" t="s">
        <v>28</v>
      </c>
      <c r="E17" s="7"/>
      <c r="F17" s="7">
        <v>-800</v>
      </c>
      <c r="G17" s="7">
        <v>-800</v>
      </c>
      <c r="H17" s="7">
        <v>-800</v>
      </c>
      <c r="I17" s="7">
        <v>-800</v>
      </c>
      <c r="J17" s="7">
        <v>-800</v>
      </c>
    </row>
    <row r="18" spans="1:10" x14ac:dyDescent="0.25">
      <c r="D18" s="7" t="s">
        <v>29</v>
      </c>
      <c r="E18" s="7"/>
      <c r="F18" s="20">
        <v>-200</v>
      </c>
      <c r="G18" s="20">
        <v>-200</v>
      </c>
      <c r="H18" s="20">
        <v>-200</v>
      </c>
      <c r="I18" s="7"/>
      <c r="J18" s="7"/>
    </row>
    <row r="19" spans="1:10" x14ac:dyDescent="0.25">
      <c r="D19" s="7" t="s">
        <v>30</v>
      </c>
      <c r="E19" s="7"/>
      <c r="F19" s="7"/>
      <c r="G19" s="7"/>
      <c r="H19" s="7"/>
      <c r="I19" s="7"/>
      <c r="J19" s="7"/>
    </row>
    <row r="20" spans="1:10" x14ac:dyDescent="0.25">
      <c r="D20" s="8" t="s">
        <v>31</v>
      </c>
      <c r="E20" s="8"/>
      <c r="F20" s="9">
        <f>SUM(F15:F19)</f>
        <v>-1000</v>
      </c>
      <c r="G20" s="9">
        <f t="shared" ref="G20:J20" si="1">SUM(G15:G19)</f>
        <v>-1000</v>
      </c>
      <c r="H20" s="9">
        <f t="shared" si="1"/>
        <v>-1000</v>
      </c>
      <c r="I20" s="9">
        <f t="shared" si="1"/>
        <v>-800</v>
      </c>
      <c r="J20" s="9">
        <f t="shared" si="1"/>
        <v>-700</v>
      </c>
    </row>
    <row r="21" spans="1:10" x14ac:dyDescent="0.25">
      <c r="D21" s="7" t="s">
        <v>32</v>
      </c>
      <c r="E21" s="10">
        <v>0.1</v>
      </c>
      <c r="F21" s="7">
        <f>F20*$E$21*-1</f>
        <v>100</v>
      </c>
      <c r="G21" s="7">
        <f t="shared" ref="G21:J21" si="2">G20*$E$21*-1</f>
        <v>100</v>
      </c>
      <c r="H21" s="7">
        <f t="shared" si="2"/>
        <v>100</v>
      </c>
      <c r="I21" s="7">
        <f t="shared" si="2"/>
        <v>80</v>
      </c>
      <c r="J21" s="7">
        <f t="shared" si="2"/>
        <v>70</v>
      </c>
    </row>
    <row r="22" spans="1:10" x14ac:dyDescent="0.25">
      <c r="D22" s="8" t="s">
        <v>33</v>
      </c>
      <c r="E22" s="8"/>
      <c r="F22" s="9">
        <f>SUM(F20:F21)</f>
        <v>-900</v>
      </c>
      <c r="G22" s="9">
        <f t="shared" ref="G22:J22" si="3">SUM(G20:G21)</f>
        <v>-900</v>
      </c>
      <c r="H22" s="9">
        <f t="shared" si="3"/>
        <v>-900</v>
      </c>
      <c r="I22" s="9">
        <f t="shared" si="3"/>
        <v>-720</v>
      </c>
      <c r="J22" s="9">
        <f t="shared" si="3"/>
        <v>-630</v>
      </c>
    </row>
    <row r="23" spans="1:10" x14ac:dyDescent="0.25">
      <c r="D23" s="7" t="s">
        <v>29</v>
      </c>
      <c r="E23" s="7"/>
      <c r="F23" s="20">
        <f>-1*F18</f>
        <v>200</v>
      </c>
      <c r="G23" s="20">
        <f t="shared" ref="G23:J23" si="4">-1*G18</f>
        <v>200</v>
      </c>
      <c r="H23" s="20">
        <f t="shared" si="4"/>
        <v>200</v>
      </c>
      <c r="I23" s="7">
        <f t="shared" si="4"/>
        <v>0</v>
      </c>
      <c r="J23" s="7">
        <f t="shared" si="4"/>
        <v>0</v>
      </c>
    </row>
    <row r="24" spans="1:10" x14ac:dyDescent="0.25">
      <c r="D24" s="7" t="s">
        <v>30</v>
      </c>
      <c r="E24" s="7"/>
      <c r="F24" s="7"/>
      <c r="G24" s="7"/>
      <c r="H24" s="7"/>
      <c r="I24" s="7"/>
      <c r="J24" s="7"/>
    </row>
    <row r="25" spans="1:10" x14ac:dyDescent="0.25">
      <c r="D25" s="11" t="s">
        <v>34</v>
      </c>
      <c r="E25" s="11"/>
      <c r="F25" s="12">
        <f>SUM(F22:F24)</f>
        <v>-700</v>
      </c>
      <c r="G25" s="12">
        <f t="shared" ref="G25:J25" si="5">SUM(G22:G24)</f>
        <v>-700</v>
      </c>
      <c r="H25" s="12">
        <f t="shared" si="5"/>
        <v>-700</v>
      </c>
      <c r="I25" s="12">
        <f t="shared" si="5"/>
        <v>-720</v>
      </c>
      <c r="J25" s="12">
        <f t="shared" si="5"/>
        <v>-630</v>
      </c>
    </row>
    <row r="27" spans="1:10" ht="15" customHeight="1" x14ac:dyDescent="0.25">
      <c r="B27">
        <f>1600/5</f>
        <v>320</v>
      </c>
      <c r="E27" s="16">
        <v>-1600</v>
      </c>
      <c r="F27" s="16">
        <f>E27+$B$27</f>
        <v>-1280</v>
      </c>
      <c r="G27" s="16">
        <f t="shared" ref="G27:J27" si="6">F27+$B$27</f>
        <v>-960</v>
      </c>
      <c r="H27" s="16">
        <f t="shared" si="6"/>
        <v>-640</v>
      </c>
      <c r="I27" s="16">
        <f t="shared" si="6"/>
        <v>-320</v>
      </c>
      <c r="J27">
        <f t="shared" si="6"/>
        <v>0</v>
      </c>
    </row>
    <row r="28" spans="1:10" x14ac:dyDescent="0.25">
      <c r="D28" s="44" t="s">
        <v>36</v>
      </c>
      <c r="E28" s="44"/>
      <c r="F28" s="44"/>
      <c r="G28" s="44"/>
      <c r="H28" s="44"/>
      <c r="I28" s="44"/>
      <c r="J28" s="44"/>
    </row>
    <row r="29" spans="1:10" x14ac:dyDescent="0.25">
      <c r="D29" s="5" t="s">
        <v>26</v>
      </c>
      <c r="E29" s="5">
        <v>0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</row>
    <row r="30" spans="1:10" x14ac:dyDescent="0.25">
      <c r="D30" s="6" t="s">
        <v>35</v>
      </c>
      <c r="E30" s="7"/>
      <c r="F30" s="7"/>
      <c r="G30" s="7"/>
      <c r="H30" s="7"/>
      <c r="I30" s="7"/>
      <c r="J30" s="7"/>
    </row>
    <row r="31" spans="1:10" x14ac:dyDescent="0.25">
      <c r="A31" t="s">
        <v>38</v>
      </c>
      <c r="D31" s="7" t="s">
        <v>27</v>
      </c>
      <c r="E31" s="19">
        <v>700</v>
      </c>
      <c r="G31" s="7"/>
      <c r="H31" s="7"/>
      <c r="I31" s="7"/>
      <c r="J31" s="17">
        <v>240</v>
      </c>
    </row>
    <row r="32" spans="1:10" x14ac:dyDescent="0.25">
      <c r="A32" t="s">
        <v>39</v>
      </c>
      <c r="D32" s="7" t="s">
        <v>28</v>
      </c>
      <c r="E32" s="7"/>
      <c r="F32" s="7">
        <f>F17+300</f>
        <v>-500</v>
      </c>
      <c r="G32" s="7">
        <f>G17+300</f>
        <v>-500</v>
      </c>
      <c r="H32" s="7">
        <f>H17+300</f>
        <v>-500</v>
      </c>
      <c r="I32" s="7">
        <f>I17+300</f>
        <v>-500</v>
      </c>
      <c r="J32" s="7">
        <f>J17+300</f>
        <v>-500</v>
      </c>
    </row>
    <row r="33" spans="1:11" x14ac:dyDescent="0.25">
      <c r="A33" t="s">
        <v>40</v>
      </c>
      <c r="D33" s="7" t="s">
        <v>29</v>
      </c>
      <c r="E33" s="7"/>
      <c r="F33" s="20">
        <f>$E$40/5</f>
        <v>-320</v>
      </c>
      <c r="G33" s="20">
        <f t="shared" ref="G33:I33" si="7">$E$40/5</f>
        <v>-320</v>
      </c>
      <c r="H33" s="20">
        <f t="shared" si="7"/>
        <v>-320</v>
      </c>
      <c r="I33" s="20">
        <f t="shared" si="7"/>
        <v>-320</v>
      </c>
      <c r="J33" s="20">
        <f>$E$40/5</f>
        <v>-320</v>
      </c>
    </row>
    <row r="34" spans="1:11" x14ac:dyDescent="0.25">
      <c r="A34" t="s">
        <v>41</v>
      </c>
      <c r="D34" s="14" t="s">
        <v>30</v>
      </c>
      <c r="E34" s="19">
        <v>-600</v>
      </c>
      <c r="F34" s="7"/>
      <c r="G34" s="7"/>
      <c r="H34" s="7"/>
      <c r="I34" s="7"/>
      <c r="J34" s="7"/>
    </row>
    <row r="35" spans="1:11" x14ac:dyDescent="0.25">
      <c r="A35" s="19">
        <v>700</v>
      </c>
      <c r="B35" t="s">
        <v>61</v>
      </c>
      <c r="D35" s="8" t="s">
        <v>31</v>
      </c>
      <c r="E35" s="8">
        <f>SUM(E30:E34)</f>
        <v>100</v>
      </c>
      <c r="F35" s="8">
        <f t="shared" ref="F35:I35" si="8">SUM(F30:F34)</f>
        <v>-820</v>
      </c>
      <c r="G35" s="8">
        <f t="shared" si="8"/>
        <v>-820</v>
      </c>
      <c r="H35" s="8">
        <f t="shared" si="8"/>
        <v>-820</v>
      </c>
      <c r="I35" s="8">
        <f t="shared" si="8"/>
        <v>-820</v>
      </c>
      <c r="J35" s="8">
        <f>SUM(J30:J34)</f>
        <v>-580</v>
      </c>
    </row>
    <row r="36" spans="1:11" x14ac:dyDescent="0.25">
      <c r="A36" s="17">
        <v>240</v>
      </c>
      <c r="B36" t="s">
        <v>62</v>
      </c>
      <c r="D36" s="7" t="s">
        <v>63</v>
      </c>
      <c r="E36" s="7">
        <f>E35*-0.1</f>
        <v>-10</v>
      </c>
      <c r="F36" s="7">
        <f t="shared" ref="F36:J36" si="9">F35*-0.1</f>
        <v>82</v>
      </c>
      <c r="G36" s="7">
        <f t="shared" si="9"/>
        <v>82</v>
      </c>
      <c r="H36" s="7">
        <f t="shared" si="9"/>
        <v>82</v>
      </c>
      <c r="I36" s="7">
        <f t="shared" si="9"/>
        <v>82</v>
      </c>
      <c r="J36" s="7">
        <f t="shared" si="9"/>
        <v>58</v>
      </c>
    </row>
    <row r="37" spans="1:11" x14ac:dyDescent="0.25">
      <c r="D37" s="8" t="s">
        <v>33</v>
      </c>
      <c r="E37" s="8">
        <f>SUM(E35:E36)</f>
        <v>90</v>
      </c>
      <c r="F37" s="8">
        <f t="shared" ref="F37:J37" si="10">SUM(F35:F36)</f>
        <v>-738</v>
      </c>
      <c r="G37" s="8">
        <f t="shared" si="10"/>
        <v>-738</v>
      </c>
      <c r="H37" s="8">
        <f t="shared" si="10"/>
        <v>-738</v>
      </c>
      <c r="I37" s="8">
        <f t="shared" si="10"/>
        <v>-738</v>
      </c>
      <c r="J37" s="8">
        <f t="shared" si="10"/>
        <v>-522</v>
      </c>
    </row>
    <row r="38" spans="1:11" x14ac:dyDescent="0.25">
      <c r="D38" s="7" t="s">
        <v>29</v>
      </c>
      <c r="E38" s="7"/>
      <c r="F38" s="20">
        <f>-1*F33</f>
        <v>320</v>
      </c>
      <c r="G38" s="20">
        <f t="shared" ref="G38:J38" si="11">-1*G33</f>
        <v>320</v>
      </c>
      <c r="H38" s="20">
        <f t="shared" si="11"/>
        <v>320</v>
      </c>
      <c r="I38" s="20">
        <f t="shared" si="11"/>
        <v>320</v>
      </c>
      <c r="J38" s="20">
        <f t="shared" si="11"/>
        <v>320</v>
      </c>
    </row>
    <row r="39" spans="1:11" x14ac:dyDescent="0.25">
      <c r="D39" s="14" t="s">
        <v>30</v>
      </c>
      <c r="E39" s="19">
        <f>-1*E34</f>
        <v>600</v>
      </c>
      <c r="F39" s="7">
        <f t="shared" ref="F39:J39" si="12">-1*F34</f>
        <v>0</v>
      </c>
      <c r="G39" s="7">
        <f t="shared" si="12"/>
        <v>0</v>
      </c>
      <c r="H39" s="7">
        <f t="shared" si="12"/>
        <v>0</v>
      </c>
      <c r="I39" s="7">
        <f t="shared" si="12"/>
        <v>0</v>
      </c>
      <c r="J39" s="7">
        <f t="shared" si="12"/>
        <v>0</v>
      </c>
      <c r="K39" s="7"/>
    </row>
    <row r="40" spans="1:11" x14ac:dyDescent="0.25">
      <c r="D40" s="13" t="s">
        <v>37</v>
      </c>
      <c r="E40" s="7">
        <v>-1600</v>
      </c>
      <c r="F40" s="7"/>
      <c r="G40" s="7"/>
      <c r="H40" s="7"/>
      <c r="I40" s="7"/>
      <c r="J40" s="7"/>
    </row>
    <row r="41" spans="1:11" x14ac:dyDescent="0.25">
      <c r="D41" s="11" t="s">
        <v>34</v>
      </c>
      <c r="E41" s="12">
        <f>SUM(E37:E40)</f>
        <v>-910</v>
      </c>
      <c r="F41" s="12">
        <f>SUM(F37:F40)</f>
        <v>-418</v>
      </c>
      <c r="G41" s="12">
        <f t="shared" ref="G41" si="13">SUM(G37:G40)</f>
        <v>-418</v>
      </c>
      <c r="H41" s="12">
        <f t="shared" ref="H41" si="14">SUM(H37:H40)</f>
        <v>-418</v>
      </c>
      <c r="I41" s="12">
        <f t="shared" ref="I41" si="15">SUM(I37:I40)</f>
        <v>-418</v>
      </c>
      <c r="J41" s="12">
        <f t="shared" ref="J41" si="16">SUM(J37:J40)</f>
        <v>-202</v>
      </c>
    </row>
    <row r="44" spans="1:11" x14ac:dyDescent="0.25">
      <c r="D44" s="44" t="s">
        <v>42</v>
      </c>
      <c r="E44" s="44"/>
      <c r="F44" s="44"/>
      <c r="G44" s="44"/>
      <c r="H44" s="44"/>
      <c r="I44" s="44"/>
      <c r="J44" s="44"/>
    </row>
    <row r="45" spans="1:11" x14ac:dyDescent="0.25">
      <c r="D45" s="5" t="s">
        <v>26</v>
      </c>
      <c r="E45" s="5">
        <v>0</v>
      </c>
      <c r="F45" s="5">
        <v>1</v>
      </c>
      <c r="G45" s="5">
        <v>2</v>
      </c>
      <c r="H45" s="5">
        <v>3</v>
      </c>
      <c r="I45" s="5">
        <v>4</v>
      </c>
      <c r="J45" s="5">
        <v>5</v>
      </c>
    </row>
    <row r="46" spans="1:11" x14ac:dyDescent="0.25">
      <c r="D46" t="s">
        <v>43</v>
      </c>
      <c r="E46">
        <f t="shared" ref="E46:J46" si="17">E25</f>
        <v>0</v>
      </c>
      <c r="F46">
        <f t="shared" si="17"/>
        <v>-700</v>
      </c>
      <c r="G46">
        <f t="shared" si="17"/>
        <v>-700</v>
      </c>
      <c r="H46">
        <f t="shared" si="17"/>
        <v>-700</v>
      </c>
      <c r="I46">
        <f t="shared" si="17"/>
        <v>-720</v>
      </c>
      <c r="J46">
        <f t="shared" si="17"/>
        <v>-630</v>
      </c>
    </row>
    <row r="47" spans="1:11" x14ac:dyDescent="0.25">
      <c r="D47" t="s">
        <v>44</v>
      </c>
      <c r="E47">
        <f>E41</f>
        <v>-910</v>
      </c>
      <c r="F47">
        <f t="shared" ref="F47:J47" si="18">F41</f>
        <v>-418</v>
      </c>
      <c r="G47">
        <f t="shared" si="18"/>
        <v>-418</v>
      </c>
      <c r="H47">
        <f t="shared" si="18"/>
        <v>-418</v>
      </c>
      <c r="I47">
        <f t="shared" si="18"/>
        <v>-418</v>
      </c>
      <c r="J47">
        <f t="shared" si="18"/>
        <v>-202</v>
      </c>
    </row>
    <row r="48" spans="1:11" x14ac:dyDescent="0.25">
      <c r="D48" s="4" t="s">
        <v>24</v>
      </c>
      <c r="E48" s="4">
        <f>E47-E46</f>
        <v>-910</v>
      </c>
      <c r="F48" s="4">
        <f t="shared" ref="F48:J48" si="19">F47-F46</f>
        <v>282</v>
      </c>
      <c r="G48" s="4">
        <f t="shared" si="19"/>
        <v>282</v>
      </c>
      <c r="H48" s="4">
        <f t="shared" si="19"/>
        <v>282</v>
      </c>
      <c r="I48" s="4">
        <f t="shared" si="19"/>
        <v>302</v>
      </c>
      <c r="J48" s="4">
        <f t="shared" si="19"/>
        <v>428</v>
      </c>
    </row>
    <row r="51" spans="1:11" x14ac:dyDescent="0.25">
      <c r="D51" s="44" t="s">
        <v>45</v>
      </c>
      <c r="E51" s="44"/>
      <c r="F51" s="44"/>
      <c r="G51" s="44"/>
      <c r="H51" s="44"/>
      <c r="I51" s="44"/>
      <c r="J51" s="44"/>
    </row>
    <row r="52" spans="1:11" x14ac:dyDescent="0.25">
      <c r="D52" s="5" t="s">
        <v>26</v>
      </c>
      <c r="E52" s="5">
        <v>0</v>
      </c>
      <c r="F52" s="5">
        <v>1</v>
      </c>
      <c r="G52" s="5">
        <v>2</v>
      </c>
      <c r="H52" s="5">
        <v>3</v>
      </c>
      <c r="I52" s="5">
        <v>4</v>
      </c>
      <c r="J52" s="5">
        <v>5</v>
      </c>
    </row>
    <row r="53" spans="1:11" x14ac:dyDescent="0.25">
      <c r="A53" t="s">
        <v>52</v>
      </c>
      <c r="D53" t="s">
        <v>27</v>
      </c>
      <c r="E53" s="3">
        <f>E31</f>
        <v>700</v>
      </c>
      <c r="J53">
        <v>140</v>
      </c>
      <c r="K53" t="s">
        <v>54</v>
      </c>
    </row>
    <row r="54" spans="1:11" x14ac:dyDescent="0.25">
      <c r="A54" t="s">
        <v>53</v>
      </c>
      <c r="D54" t="s">
        <v>46</v>
      </c>
      <c r="F54">
        <f>-1*(F17-F32)</f>
        <v>300</v>
      </c>
      <c r="G54">
        <f>-1*(G17-G32)</f>
        <v>300</v>
      </c>
      <c r="H54">
        <f>-1*(H17-H32)</f>
        <v>300</v>
      </c>
      <c r="I54">
        <f>-1*(I17-I32)</f>
        <v>300</v>
      </c>
      <c r="J54">
        <f>-1*(J17-J32)</f>
        <v>300</v>
      </c>
      <c r="K54" t="s">
        <v>55</v>
      </c>
    </row>
    <row r="55" spans="1:11" x14ac:dyDescent="0.25">
      <c r="A55" t="s">
        <v>51</v>
      </c>
      <c r="D55" t="s">
        <v>29</v>
      </c>
      <c r="F55">
        <f>F33-F18</f>
        <v>-120</v>
      </c>
      <c r="G55">
        <f>G33-G18</f>
        <v>-120</v>
      </c>
      <c r="H55">
        <f>H33-H18</f>
        <v>-120</v>
      </c>
      <c r="I55">
        <f>I33-I18</f>
        <v>-320</v>
      </c>
      <c r="J55">
        <f>J33-J18</f>
        <v>-320</v>
      </c>
      <c r="K55" t="s">
        <v>56</v>
      </c>
    </row>
    <row r="56" spans="1:11" x14ac:dyDescent="0.25">
      <c r="D56" t="s">
        <v>47</v>
      </c>
      <c r="E56" s="3">
        <f>E34</f>
        <v>-600</v>
      </c>
      <c r="F56">
        <f t="shared" ref="F56:J56" si="20">F34</f>
        <v>0</v>
      </c>
      <c r="G56">
        <f t="shared" si="20"/>
        <v>0</v>
      </c>
      <c r="H56">
        <f t="shared" si="20"/>
        <v>0</v>
      </c>
      <c r="I56">
        <f t="shared" si="20"/>
        <v>0</v>
      </c>
      <c r="J56">
        <f t="shared" si="20"/>
        <v>0</v>
      </c>
    </row>
    <row r="57" spans="1:11" x14ac:dyDescent="0.25">
      <c r="D57" s="2" t="s">
        <v>48</v>
      </c>
      <c r="E57" s="2">
        <f>SUM(E53:E56)</f>
        <v>100</v>
      </c>
      <c r="F57" s="2">
        <f t="shared" ref="F57:J57" si="21">SUM(F53:F56)</f>
        <v>180</v>
      </c>
      <c r="G57" s="2">
        <f t="shared" si="21"/>
        <v>180</v>
      </c>
      <c r="H57" s="2">
        <f t="shared" si="21"/>
        <v>180</v>
      </c>
      <c r="I57" s="2">
        <f t="shared" si="21"/>
        <v>-20</v>
      </c>
      <c r="J57" s="2">
        <f t="shared" si="21"/>
        <v>120</v>
      </c>
    </row>
    <row r="58" spans="1:11" x14ac:dyDescent="0.25">
      <c r="D58" t="s">
        <v>32</v>
      </c>
      <c r="E58">
        <f>E57*-0.1</f>
        <v>-10</v>
      </c>
      <c r="F58">
        <f t="shared" ref="F58:J58" si="22">F57*-0.1</f>
        <v>-18</v>
      </c>
      <c r="G58">
        <f t="shared" si="22"/>
        <v>-18</v>
      </c>
      <c r="H58">
        <f t="shared" si="22"/>
        <v>-18</v>
      </c>
      <c r="I58">
        <f t="shared" si="22"/>
        <v>2</v>
      </c>
      <c r="J58">
        <f t="shared" si="22"/>
        <v>-12</v>
      </c>
    </row>
    <row r="59" spans="1:11" x14ac:dyDescent="0.25">
      <c r="D59" s="2" t="s">
        <v>49</v>
      </c>
      <c r="E59" s="2">
        <f>SUM(E57:E58)</f>
        <v>90</v>
      </c>
      <c r="F59" s="2">
        <f t="shared" ref="F59:J59" si="23">SUM(F57:F58)</f>
        <v>162</v>
      </c>
      <c r="G59" s="2">
        <f t="shared" si="23"/>
        <v>162</v>
      </c>
      <c r="H59" s="2">
        <f t="shared" si="23"/>
        <v>162</v>
      </c>
      <c r="I59" s="2">
        <f t="shared" si="23"/>
        <v>-18</v>
      </c>
      <c r="J59" s="2">
        <f t="shared" si="23"/>
        <v>108</v>
      </c>
    </row>
    <row r="60" spans="1:11" x14ac:dyDescent="0.25">
      <c r="D60" t="s">
        <v>29</v>
      </c>
      <c r="F60">
        <f>F55*-1</f>
        <v>120</v>
      </c>
      <c r="G60">
        <f t="shared" ref="G60:J60" si="24">G55*-1</f>
        <v>120</v>
      </c>
      <c r="H60">
        <f t="shared" si="24"/>
        <v>120</v>
      </c>
      <c r="I60">
        <f t="shared" si="24"/>
        <v>320</v>
      </c>
      <c r="J60">
        <f t="shared" si="24"/>
        <v>320</v>
      </c>
    </row>
    <row r="61" spans="1:11" x14ac:dyDescent="0.25">
      <c r="D61" t="s">
        <v>47</v>
      </c>
      <c r="E61" s="3">
        <f>E56*-1</f>
        <v>600</v>
      </c>
    </row>
    <row r="62" spans="1:11" x14ac:dyDescent="0.25">
      <c r="D62" t="s">
        <v>37</v>
      </c>
      <c r="E62">
        <f>E40</f>
        <v>-1600</v>
      </c>
    </row>
    <row r="63" spans="1:11" x14ac:dyDescent="0.25">
      <c r="D63" s="15" t="s">
        <v>45</v>
      </c>
      <c r="E63" s="15">
        <f>SUM(E59:E62)</f>
        <v>-910</v>
      </c>
      <c r="F63" s="15">
        <f t="shared" ref="F63:J63" si="25">SUM(F59:F62)</f>
        <v>282</v>
      </c>
      <c r="G63" s="15">
        <f t="shared" si="25"/>
        <v>282</v>
      </c>
      <c r="H63" s="15">
        <f t="shared" si="25"/>
        <v>282</v>
      </c>
      <c r="I63" s="15">
        <f t="shared" si="25"/>
        <v>302</v>
      </c>
      <c r="J63" s="15">
        <f t="shared" si="25"/>
        <v>428</v>
      </c>
    </row>
  </sheetData>
  <mergeCells count="4">
    <mergeCell ref="D13:J13"/>
    <mergeCell ref="D28:J28"/>
    <mergeCell ref="D44:J44"/>
    <mergeCell ref="D51:J51"/>
  </mergeCells>
  <pageMargins left="0.7" right="0.7" top="0.75" bottom="0.75" header="0.3" footer="0.3"/>
  <pageSetup orientation="portrait" r:id="rId1"/>
  <ignoredErrors>
    <ignoredError sqref="F20 G20:J20 E3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opLeftCell="G16" workbookViewId="0">
      <selection activeCell="R31" sqref="R31"/>
    </sheetView>
  </sheetViews>
  <sheetFormatPr baseColWidth="10" defaultColWidth="9.140625" defaultRowHeight="15" x14ac:dyDescent="0.25"/>
  <cols>
    <col min="10" max="10" width="10.140625" customWidth="1"/>
    <col min="11" max="11" width="9.140625" hidden="1" customWidth="1"/>
    <col min="12" max="12" width="25.42578125" customWidth="1"/>
    <col min="13" max="13" width="8.140625" customWidth="1"/>
    <col min="14" max="14" width="12.140625" bestFit="1" customWidth="1"/>
    <col min="15" max="15" width="13.28515625" bestFit="1" customWidth="1"/>
    <col min="16" max="16" width="12.28515625" customWidth="1"/>
    <col min="17" max="17" width="12.7109375" customWidth="1"/>
    <col min="18" max="18" width="11.28515625" customWidth="1"/>
  </cols>
  <sheetData>
    <row r="1" spans="1:18" x14ac:dyDescent="0.25">
      <c r="A1" s="25" t="s">
        <v>19</v>
      </c>
    </row>
    <row r="2" spans="1:18" x14ac:dyDescent="0.25">
      <c r="L2" s="45" t="s">
        <v>0</v>
      </c>
      <c r="M2" s="46"/>
      <c r="N2" s="46"/>
      <c r="O2" s="46"/>
      <c r="P2" s="46"/>
      <c r="Q2" s="46"/>
      <c r="R2" s="47"/>
    </row>
    <row r="3" spans="1:18" x14ac:dyDescent="0.25">
      <c r="L3" s="7"/>
      <c r="M3" s="28" t="s">
        <v>8</v>
      </c>
      <c r="N3" s="18" t="s">
        <v>2</v>
      </c>
      <c r="O3" s="18" t="s">
        <v>3</v>
      </c>
      <c r="P3" s="18" t="s">
        <v>4</v>
      </c>
      <c r="Q3" s="18" t="s">
        <v>5</v>
      </c>
      <c r="R3" s="18" t="s">
        <v>6</v>
      </c>
    </row>
    <row r="4" spans="1:18" x14ac:dyDescent="0.25">
      <c r="L4" s="7" t="s">
        <v>1</v>
      </c>
      <c r="M4" s="7"/>
      <c r="N4" s="7"/>
      <c r="O4" s="7"/>
      <c r="P4" s="7"/>
      <c r="Q4" s="7"/>
      <c r="R4" s="7"/>
    </row>
    <row r="5" spans="1:18" x14ac:dyDescent="0.25">
      <c r="L5" s="7" t="s">
        <v>7</v>
      </c>
      <c r="N5" s="7"/>
      <c r="O5" s="30">
        <v>25000</v>
      </c>
      <c r="P5" s="30">
        <v>25000</v>
      </c>
      <c r="Q5" s="30">
        <v>25000</v>
      </c>
      <c r="R5" s="30">
        <v>25000</v>
      </c>
    </row>
    <row r="6" spans="1:18" x14ac:dyDescent="0.25">
      <c r="L6" s="7" t="s">
        <v>9</v>
      </c>
      <c r="M6" s="10">
        <v>0.6</v>
      </c>
      <c r="N6" s="7"/>
      <c r="O6" s="30">
        <f>O5*$M$6*-1</f>
        <v>-15000</v>
      </c>
      <c r="P6" s="30">
        <f>P5*$M$6*-1</f>
        <v>-15000</v>
      </c>
      <c r="Q6" s="30">
        <f>Q5*$M$6*-1</f>
        <v>-15000</v>
      </c>
      <c r="R6" s="30">
        <f>R5*$M$6*-1</f>
        <v>-15000</v>
      </c>
    </row>
    <row r="7" spans="1:18" x14ac:dyDescent="0.25">
      <c r="L7" s="7" t="s">
        <v>10</v>
      </c>
      <c r="M7" s="26">
        <f>O7/O5</f>
        <v>-5.1999999999999998E-2</v>
      </c>
      <c r="N7" s="7"/>
      <c r="O7" s="30">
        <v>-1300</v>
      </c>
      <c r="P7" s="30">
        <v>-1300</v>
      </c>
      <c r="Q7" s="30">
        <v>-1300</v>
      </c>
      <c r="R7" s="30">
        <v>-1300</v>
      </c>
    </row>
    <row r="8" spans="1:18" x14ac:dyDescent="0.25">
      <c r="L8" s="7" t="s">
        <v>11</v>
      </c>
      <c r="M8" s="7"/>
      <c r="N8" s="7"/>
      <c r="O8" s="31">
        <v>-1000</v>
      </c>
      <c r="P8" s="31">
        <v>-1000</v>
      </c>
      <c r="Q8" s="31">
        <v>-1000</v>
      </c>
      <c r="R8" s="31">
        <v>-1000</v>
      </c>
    </row>
    <row r="9" spans="1:18" x14ac:dyDescent="0.25">
      <c r="L9" s="8" t="s">
        <v>20</v>
      </c>
      <c r="M9" s="8"/>
      <c r="N9" s="8"/>
      <c r="O9" s="32">
        <f>SUM(O5:O8)</f>
        <v>7700</v>
      </c>
      <c r="P9" s="32">
        <f t="shared" ref="P9:R9" si="0">SUM(P5:P8)</f>
        <v>7700</v>
      </c>
      <c r="Q9" s="32">
        <f t="shared" si="0"/>
        <v>7700</v>
      </c>
      <c r="R9" s="32">
        <f t="shared" si="0"/>
        <v>7700</v>
      </c>
    </row>
    <row r="10" spans="1:18" x14ac:dyDescent="0.25">
      <c r="L10" s="7" t="s">
        <v>12</v>
      </c>
      <c r="M10" s="26">
        <v>0.35</v>
      </c>
      <c r="N10" s="10"/>
      <c r="O10" s="30">
        <f>O9*$M$10</f>
        <v>2695</v>
      </c>
      <c r="P10" s="30">
        <f t="shared" ref="P10:R10" si="1">P9*$M$10</f>
        <v>2695</v>
      </c>
      <c r="Q10" s="30">
        <f t="shared" si="1"/>
        <v>2695</v>
      </c>
      <c r="R10" s="30">
        <f t="shared" si="1"/>
        <v>2695</v>
      </c>
    </row>
    <row r="11" spans="1:18" x14ac:dyDescent="0.25">
      <c r="L11" s="27" t="s">
        <v>18</v>
      </c>
      <c r="M11" s="27"/>
      <c r="N11" s="27"/>
      <c r="O11" s="33">
        <f>O9-O10</f>
        <v>5005</v>
      </c>
      <c r="P11" s="33">
        <f t="shared" ref="P11:R11" si="2">P9-P10</f>
        <v>5005</v>
      </c>
      <c r="Q11" s="33">
        <f t="shared" si="2"/>
        <v>5005</v>
      </c>
      <c r="R11" s="33">
        <f t="shared" si="2"/>
        <v>5005</v>
      </c>
    </row>
    <row r="12" spans="1:18" x14ac:dyDescent="0.25">
      <c r="L12" s="7" t="s">
        <v>11</v>
      </c>
      <c r="M12" s="7"/>
      <c r="N12" s="7"/>
      <c r="O12" s="31">
        <v>1000</v>
      </c>
      <c r="P12" s="31">
        <f>P8*-1</f>
        <v>1000</v>
      </c>
      <c r="Q12" s="31">
        <f>Q8*-1</f>
        <v>1000</v>
      </c>
      <c r="R12" s="31">
        <f>R8*-1</f>
        <v>1000</v>
      </c>
    </row>
    <row r="13" spans="1:18" x14ac:dyDescent="0.25">
      <c r="L13" s="7" t="s">
        <v>13</v>
      </c>
      <c r="M13" s="7"/>
      <c r="N13" s="7"/>
      <c r="O13" s="30"/>
      <c r="P13" s="30">
        <v>0</v>
      </c>
      <c r="Q13" s="30">
        <v>0</v>
      </c>
      <c r="R13" s="30">
        <v>0</v>
      </c>
    </row>
    <row r="14" spans="1:18" x14ac:dyDescent="0.25">
      <c r="L14" s="7" t="s">
        <v>14</v>
      </c>
      <c r="M14" s="7"/>
      <c r="N14" s="7"/>
      <c r="O14" s="30"/>
      <c r="P14" s="30"/>
      <c r="Q14" s="30"/>
      <c r="R14" s="30"/>
    </row>
    <row r="15" spans="1:18" x14ac:dyDescent="0.25">
      <c r="H15" s="1">
        <f>2695*100/(SUM(O5:O8))</f>
        <v>35</v>
      </c>
      <c r="L15" s="7" t="s">
        <v>15</v>
      </c>
      <c r="M15" s="7"/>
      <c r="N15" s="7"/>
      <c r="O15" s="30"/>
      <c r="P15" s="30"/>
      <c r="Q15" s="30"/>
      <c r="R15" s="30"/>
    </row>
    <row r="16" spans="1:18" x14ac:dyDescent="0.25">
      <c r="L16" s="7" t="s">
        <v>16</v>
      </c>
      <c r="M16" s="7"/>
      <c r="N16" s="7"/>
      <c r="O16" s="30"/>
      <c r="P16" s="30"/>
      <c r="Q16" s="30"/>
      <c r="R16" s="30"/>
    </row>
    <row r="17" spans="12:18" x14ac:dyDescent="0.25">
      <c r="L17" s="7" t="s">
        <v>17</v>
      </c>
      <c r="M17" s="7"/>
      <c r="N17" s="7">
        <f>N5+N6+N7+N8+N10+N11+N12+N13+N15+N16</f>
        <v>0</v>
      </c>
      <c r="O17" s="34">
        <f>SUM(O12:O16)+O11</f>
        <v>6005</v>
      </c>
      <c r="P17" s="34">
        <f t="shared" ref="P17:R17" si="3">SUM(P12:P16)+P11</f>
        <v>6005</v>
      </c>
      <c r="Q17" s="34">
        <f t="shared" si="3"/>
        <v>6005</v>
      </c>
      <c r="R17" s="34">
        <f t="shared" si="3"/>
        <v>6005</v>
      </c>
    </row>
    <row r="19" spans="12:18" x14ac:dyDescent="0.25">
      <c r="L19" s="45" t="s">
        <v>58</v>
      </c>
      <c r="M19" s="46"/>
      <c r="N19" s="46"/>
      <c r="O19" s="46"/>
      <c r="P19" s="46"/>
      <c r="Q19" s="46"/>
      <c r="R19" s="47"/>
    </row>
    <row r="20" spans="12:18" x14ac:dyDescent="0.25">
      <c r="L20" s="7"/>
      <c r="M20" s="7" t="s">
        <v>8</v>
      </c>
      <c r="N20" s="18" t="s">
        <v>2</v>
      </c>
      <c r="O20" s="18" t="s">
        <v>3</v>
      </c>
      <c r="P20" s="18" t="s">
        <v>4</v>
      </c>
      <c r="Q20" s="18" t="s">
        <v>5</v>
      </c>
      <c r="R20" s="18" t="s">
        <v>6</v>
      </c>
    </row>
    <row r="21" spans="12:18" x14ac:dyDescent="0.25">
      <c r="L21" s="7" t="s">
        <v>1</v>
      </c>
      <c r="M21" s="7"/>
      <c r="N21" s="7"/>
      <c r="O21" s="7"/>
      <c r="P21" s="7"/>
      <c r="Q21" s="7"/>
      <c r="R21" s="7"/>
    </row>
    <row r="22" spans="12:18" x14ac:dyDescent="0.25">
      <c r="L22" s="7" t="s">
        <v>7</v>
      </c>
      <c r="N22" s="7"/>
      <c r="O22" s="30">
        <v>45000</v>
      </c>
      <c r="P22" s="30">
        <v>45000</v>
      </c>
      <c r="Q22" s="30">
        <v>45000</v>
      </c>
      <c r="R22" s="30">
        <v>45000</v>
      </c>
    </row>
    <row r="23" spans="12:18" x14ac:dyDescent="0.25">
      <c r="L23" s="7" t="s">
        <v>21</v>
      </c>
      <c r="M23" s="10"/>
      <c r="N23" s="7"/>
      <c r="O23" s="30"/>
      <c r="P23" s="30"/>
      <c r="Q23" s="30"/>
      <c r="R23" s="35">
        <v>2000</v>
      </c>
    </row>
    <row r="24" spans="12:18" x14ac:dyDescent="0.25">
      <c r="L24" s="7" t="s">
        <v>9</v>
      </c>
      <c r="M24" s="10">
        <v>0.6</v>
      </c>
      <c r="N24" s="7"/>
      <c r="O24" s="30">
        <f>O22*$M$24*-1</f>
        <v>-27000</v>
      </c>
      <c r="P24" s="30">
        <f>P22*$M$24*-1</f>
        <v>-27000</v>
      </c>
      <c r="Q24" s="30">
        <f>Q22*$M$24*-1</f>
        <v>-27000</v>
      </c>
      <c r="R24" s="30">
        <f>R22*$M$24*-1</f>
        <v>-27000</v>
      </c>
    </row>
    <row r="25" spans="12:18" x14ac:dyDescent="0.25">
      <c r="L25" s="7" t="s">
        <v>10</v>
      </c>
      <c r="M25" s="26">
        <f>O25/O22</f>
        <v>-5.1111111111111114E-2</v>
      </c>
      <c r="N25" s="7"/>
      <c r="O25" s="30">
        <v>-2300</v>
      </c>
      <c r="P25" s="30">
        <v>-2300</v>
      </c>
      <c r="Q25" s="30">
        <v>-2300</v>
      </c>
      <c r="R25" s="30">
        <v>-2300</v>
      </c>
    </row>
    <row r="26" spans="12:18" x14ac:dyDescent="0.25">
      <c r="L26" s="7" t="s">
        <v>11</v>
      </c>
      <c r="M26" s="7"/>
      <c r="N26" s="7"/>
      <c r="O26" s="31">
        <v>-3500</v>
      </c>
      <c r="P26" s="31">
        <v>-3500</v>
      </c>
      <c r="Q26" s="31">
        <v>-3500</v>
      </c>
      <c r="R26" s="31">
        <v>-3500</v>
      </c>
    </row>
    <row r="27" spans="12:18" x14ac:dyDescent="0.25">
      <c r="L27" s="8" t="s">
        <v>20</v>
      </c>
      <c r="M27" s="8"/>
      <c r="N27" s="8"/>
      <c r="O27" s="32">
        <f>SUM(O22:O26)</f>
        <v>12200</v>
      </c>
      <c r="P27" s="32">
        <f t="shared" ref="P27" si="4">SUM(P22:P26)</f>
        <v>12200</v>
      </c>
      <c r="Q27" s="32">
        <f t="shared" ref="Q27" si="5">SUM(Q22:Q26)</f>
        <v>12200</v>
      </c>
      <c r="R27" s="32">
        <f t="shared" ref="R27" si="6">SUM(R22:R26)</f>
        <v>14200</v>
      </c>
    </row>
    <row r="28" spans="12:18" x14ac:dyDescent="0.25">
      <c r="L28" s="7" t="s">
        <v>12</v>
      </c>
      <c r="M28" s="26">
        <v>0.35</v>
      </c>
      <c r="N28" s="10"/>
      <c r="O28" s="30">
        <f>O27*$M$10</f>
        <v>4270</v>
      </c>
      <c r="P28" s="30">
        <f t="shared" ref="P28" si="7">P27*$M$10</f>
        <v>4270</v>
      </c>
      <c r="Q28" s="30">
        <f t="shared" ref="Q28" si="8">Q27*$M$10</f>
        <v>4270</v>
      </c>
      <c r="R28" s="30">
        <f t="shared" ref="R28" si="9">R27*$M$10</f>
        <v>4970</v>
      </c>
    </row>
    <row r="29" spans="12:18" x14ac:dyDescent="0.25">
      <c r="L29" s="27" t="s">
        <v>18</v>
      </c>
      <c r="M29" s="27"/>
      <c r="N29" s="27"/>
      <c r="O29" s="33">
        <f>O27-O28</f>
        <v>7930</v>
      </c>
      <c r="P29" s="33">
        <f t="shared" ref="P29" si="10">P27-P28</f>
        <v>7930</v>
      </c>
      <c r="Q29" s="33">
        <f t="shared" ref="Q29" si="11">Q27-Q28</f>
        <v>7930</v>
      </c>
      <c r="R29" s="33">
        <f t="shared" ref="R29" si="12">R27-R28</f>
        <v>9230</v>
      </c>
    </row>
    <row r="30" spans="12:18" x14ac:dyDescent="0.25">
      <c r="L30" s="7" t="s">
        <v>11</v>
      </c>
      <c r="M30" s="7"/>
      <c r="N30" s="7"/>
      <c r="O30" s="31">
        <v>3500</v>
      </c>
      <c r="P30" s="31">
        <v>3500</v>
      </c>
      <c r="Q30" s="31">
        <v>3500</v>
      </c>
      <c r="R30" s="31">
        <v>3500</v>
      </c>
    </row>
    <row r="31" spans="12:18" x14ac:dyDescent="0.25">
      <c r="L31" s="7" t="s">
        <v>13</v>
      </c>
      <c r="M31" s="7"/>
      <c r="N31" s="7"/>
      <c r="O31" s="30"/>
      <c r="P31" s="30">
        <v>0</v>
      </c>
      <c r="Q31" s="30">
        <v>0</v>
      </c>
      <c r="R31" s="35">
        <v>2000</v>
      </c>
    </row>
    <row r="32" spans="12:18" x14ac:dyDescent="0.25">
      <c r="L32" s="7" t="s">
        <v>14</v>
      </c>
      <c r="M32" s="7"/>
      <c r="N32" s="7"/>
      <c r="O32" s="30"/>
      <c r="P32" s="30"/>
      <c r="Q32" s="30"/>
      <c r="R32" s="30"/>
    </row>
    <row r="33" spans="12:18" x14ac:dyDescent="0.25">
      <c r="L33" s="7" t="s">
        <v>15</v>
      </c>
      <c r="M33" s="7"/>
      <c r="N33" s="29">
        <v>-10000</v>
      </c>
      <c r="O33" s="30"/>
      <c r="P33" s="30"/>
      <c r="Q33" s="30"/>
      <c r="R33" s="30"/>
    </row>
    <row r="34" spans="12:18" x14ac:dyDescent="0.25">
      <c r="L34" s="7" t="s">
        <v>16</v>
      </c>
      <c r="M34" s="7"/>
      <c r="N34" s="7">
        <f>(20000)*-0.1</f>
        <v>-2000</v>
      </c>
      <c r="O34" s="30"/>
      <c r="P34" s="30"/>
      <c r="Q34" s="30"/>
      <c r="R34" s="30"/>
    </row>
    <row r="35" spans="12:18" x14ac:dyDescent="0.25">
      <c r="L35" s="7" t="s">
        <v>17</v>
      </c>
      <c r="M35" s="7"/>
      <c r="N35" s="7">
        <f>N22+N24+N25+N26+N28+N29+N30+N31+N33+N34</f>
        <v>-12000</v>
      </c>
      <c r="O35" s="34">
        <f>SUM(O30:O34)+O29</f>
        <v>11430</v>
      </c>
      <c r="P35" s="34">
        <f t="shared" ref="P35:R35" si="13">SUM(P30:P34)+P29</f>
        <v>11430</v>
      </c>
      <c r="Q35" s="34">
        <f t="shared" si="13"/>
        <v>11430</v>
      </c>
      <c r="R35" s="34">
        <f t="shared" si="13"/>
        <v>14730</v>
      </c>
    </row>
    <row r="41" spans="12:18" x14ac:dyDescent="0.25">
      <c r="L41" s="7" t="s">
        <v>22</v>
      </c>
      <c r="M41" s="7"/>
      <c r="N41" s="36">
        <f>N35-N17</f>
        <v>-12000</v>
      </c>
      <c r="O41" s="36">
        <f t="shared" ref="O41:R41" si="14">O35-O17</f>
        <v>5425</v>
      </c>
      <c r="P41" s="36">
        <f t="shared" si="14"/>
        <v>5425</v>
      </c>
      <c r="Q41" s="36">
        <f t="shared" si="14"/>
        <v>5425</v>
      </c>
      <c r="R41" s="36">
        <f t="shared" si="14"/>
        <v>8725</v>
      </c>
    </row>
  </sheetData>
  <mergeCells count="2">
    <mergeCell ref="L2:R2"/>
    <mergeCell ref="L19:R19"/>
  </mergeCells>
  <hyperlinks>
    <hyperlink ref="A1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36"/>
  <sheetViews>
    <sheetView showGridLines="0" topLeftCell="A10" workbookViewId="0">
      <selection activeCell="I30" sqref="I30"/>
    </sheetView>
  </sheetViews>
  <sheetFormatPr baseColWidth="10" defaultRowHeight="15" x14ac:dyDescent="0.25"/>
  <cols>
    <col min="3" max="3" width="27.28515625" customWidth="1"/>
    <col min="5" max="9" width="14.7109375" customWidth="1"/>
  </cols>
  <sheetData>
    <row r="20" spans="2:10" x14ac:dyDescent="0.25">
      <c r="C20" s="48" t="s">
        <v>23</v>
      </c>
      <c r="D20" s="49"/>
      <c r="E20" s="49"/>
      <c r="F20" s="49"/>
      <c r="G20" s="49"/>
      <c r="H20" s="49"/>
      <c r="I20" s="50"/>
    </row>
    <row r="21" spans="2:10" x14ac:dyDescent="0.25">
      <c r="C21" s="7"/>
      <c r="D21" s="18" t="s">
        <v>8</v>
      </c>
      <c r="E21" s="18" t="s">
        <v>2</v>
      </c>
      <c r="F21" s="18" t="s">
        <v>3</v>
      </c>
      <c r="G21" s="18" t="s">
        <v>4</v>
      </c>
      <c r="H21" s="18" t="s">
        <v>5</v>
      </c>
      <c r="I21" s="18" t="s">
        <v>6</v>
      </c>
    </row>
    <row r="22" spans="2:10" x14ac:dyDescent="0.25">
      <c r="C22" s="7" t="s">
        <v>1</v>
      </c>
      <c r="D22" s="7"/>
      <c r="E22" s="7"/>
      <c r="F22" s="7"/>
      <c r="G22" s="7"/>
      <c r="H22" s="7"/>
      <c r="I22" s="7"/>
    </row>
    <row r="23" spans="2:10" x14ac:dyDescent="0.25">
      <c r="B23" s="3" t="s">
        <v>24</v>
      </c>
      <c r="C23" s="7" t="s">
        <v>7</v>
      </c>
      <c r="D23" s="7"/>
      <c r="E23" s="38"/>
      <c r="F23" s="30">
        <f>Briceño1!O22-Briceño1!O5</f>
        <v>20000</v>
      </c>
      <c r="G23" s="30">
        <f>Briceño1!P22-Briceño1!P5</f>
        <v>20000</v>
      </c>
      <c r="H23" s="30">
        <f>Briceño1!Q22-Briceño1!Q5</f>
        <v>20000</v>
      </c>
      <c r="I23" s="30">
        <f>Briceño1!R22-Briceño1!R5</f>
        <v>20000</v>
      </c>
      <c r="J23" t="s">
        <v>57</v>
      </c>
    </row>
    <row r="24" spans="2:10" x14ac:dyDescent="0.25">
      <c r="C24" s="7" t="s">
        <v>21</v>
      </c>
      <c r="D24" s="10"/>
      <c r="E24" s="38"/>
      <c r="F24" s="30"/>
      <c r="G24" s="30"/>
      <c r="H24" s="30"/>
      <c r="I24" s="30">
        <f>Briceño1!R23</f>
        <v>2000</v>
      </c>
    </row>
    <row r="25" spans="2:10" x14ac:dyDescent="0.25">
      <c r="C25" s="7" t="s">
        <v>9</v>
      </c>
      <c r="D25" s="10">
        <v>0.6</v>
      </c>
      <c r="E25" s="38"/>
      <c r="F25" s="30">
        <f>F23*$D$25*-1</f>
        <v>-12000</v>
      </c>
      <c r="G25" s="30">
        <f t="shared" ref="G25:I25" si="0">G23*$D$25*-1</f>
        <v>-12000</v>
      </c>
      <c r="H25" s="30">
        <f t="shared" si="0"/>
        <v>-12000</v>
      </c>
      <c r="I25" s="30">
        <f t="shared" si="0"/>
        <v>-12000</v>
      </c>
      <c r="J25" t="s">
        <v>59</v>
      </c>
    </row>
    <row r="26" spans="2:10" x14ac:dyDescent="0.25">
      <c r="B26" s="3" t="s">
        <v>24</v>
      </c>
      <c r="C26" s="7" t="s">
        <v>10</v>
      </c>
      <c r="D26" s="7"/>
      <c r="E26" s="38"/>
      <c r="F26" s="30">
        <f>Briceño1!O25-Briceño1!O7</f>
        <v>-1000</v>
      </c>
      <c r="G26" s="30">
        <f>Briceño1!P25-Briceño1!P7</f>
        <v>-1000</v>
      </c>
      <c r="H26" s="30">
        <f>Briceño1!Q25-Briceño1!Q7</f>
        <v>-1000</v>
      </c>
      <c r="I26" s="30">
        <f>Briceño1!R25-Briceño1!R7</f>
        <v>-1000</v>
      </c>
      <c r="J26" t="s">
        <v>59</v>
      </c>
    </row>
    <row r="27" spans="2:10" x14ac:dyDescent="0.25">
      <c r="B27" s="3" t="s">
        <v>24</v>
      </c>
      <c r="C27" s="7" t="s">
        <v>11</v>
      </c>
      <c r="D27" s="7"/>
      <c r="E27" s="38"/>
      <c r="F27" s="39">
        <f>Briceño1!O26-Briceño1!O8</f>
        <v>-2500</v>
      </c>
      <c r="G27" s="39">
        <f>Briceño1!P26-Briceño1!P8</f>
        <v>-2500</v>
      </c>
      <c r="H27" s="39">
        <f>Briceño1!Q26-Briceño1!Q8</f>
        <v>-2500</v>
      </c>
      <c r="I27" s="39">
        <f>Briceño1!R26-Briceño1!R8</f>
        <v>-2500</v>
      </c>
      <c r="J27" t="s">
        <v>60</v>
      </c>
    </row>
    <row r="28" spans="2:10" x14ac:dyDescent="0.25">
      <c r="C28" s="8" t="s">
        <v>20</v>
      </c>
      <c r="D28" s="8"/>
      <c r="E28" s="40"/>
      <c r="F28" s="32">
        <f>SUM(F23:F27)</f>
        <v>4500</v>
      </c>
      <c r="G28" s="32">
        <f t="shared" ref="G28:I28" si="1">SUM(G23:G27)</f>
        <v>4500</v>
      </c>
      <c r="H28" s="32">
        <f t="shared" si="1"/>
        <v>4500</v>
      </c>
      <c r="I28" s="32">
        <f t="shared" si="1"/>
        <v>6500</v>
      </c>
    </row>
    <row r="29" spans="2:10" x14ac:dyDescent="0.25">
      <c r="C29" s="7" t="s">
        <v>12</v>
      </c>
      <c r="D29" s="26">
        <v>0.35</v>
      </c>
      <c r="E29" s="41"/>
      <c r="F29" s="30">
        <f>F28*$D$29*-1</f>
        <v>-1575</v>
      </c>
      <c r="G29" s="30">
        <f t="shared" ref="G29:I29" si="2">G28*$D$29*-1</f>
        <v>-1575</v>
      </c>
      <c r="H29" s="30">
        <f t="shared" si="2"/>
        <v>-1575</v>
      </c>
      <c r="I29" s="30">
        <f t="shared" si="2"/>
        <v>-2275</v>
      </c>
    </row>
    <row r="30" spans="2:10" x14ac:dyDescent="0.25">
      <c r="C30" s="27" t="s">
        <v>18</v>
      </c>
      <c r="D30" s="27"/>
      <c r="E30" s="42"/>
      <c r="F30" s="33">
        <f>F28+F29</f>
        <v>2925</v>
      </c>
      <c r="G30" s="33">
        <f t="shared" ref="G30:I30" si="3">G28+G29</f>
        <v>2925</v>
      </c>
      <c r="H30" s="33">
        <f t="shared" si="3"/>
        <v>2925</v>
      </c>
      <c r="I30" s="33">
        <f t="shared" si="3"/>
        <v>4225</v>
      </c>
    </row>
    <row r="31" spans="2:10" x14ac:dyDescent="0.25">
      <c r="B31" s="3" t="s">
        <v>24</v>
      </c>
      <c r="C31" s="7" t="s">
        <v>11</v>
      </c>
      <c r="D31" s="7"/>
      <c r="E31" s="38"/>
      <c r="F31" s="39">
        <f>F27*-1</f>
        <v>2500</v>
      </c>
      <c r="G31" s="39">
        <f t="shared" ref="G31:I31" si="4">G27*-1</f>
        <v>2500</v>
      </c>
      <c r="H31" s="39">
        <f t="shared" si="4"/>
        <v>2500</v>
      </c>
      <c r="I31" s="39">
        <f t="shared" si="4"/>
        <v>2500</v>
      </c>
    </row>
    <row r="32" spans="2:10" x14ac:dyDescent="0.25">
      <c r="C32" s="7" t="s">
        <v>13</v>
      </c>
      <c r="D32" s="7"/>
      <c r="E32" s="38"/>
      <c r="F32" s="30"/>
      <c r="G32" s="30">
        <v>0</v>
      </c>
      <c r="H32" s="30">
        <v>0</v>
      </c>
      <c r="I32" s="30">
        <v>2000</v>
      </c>
    </row>
    <row r="33" spans="3:9" x14ac:dyDescent="0.25">
      <c r="C33" s="7" t="s">
        <v>14</v>
      </c>
      <c r="D33" s="7"/>
      <c r="E33" s="38"/>
      <c r="F33" s="30"/>
      <c r="G33" s="30"/>
      <c r="H33" s="30"/>
      <c r="I33" s="30"/>
    </row>
    <row r="34" spans="3:9" x14ac:dyDescent="0.25">
      <c r="C34" s="7" t="s">
        <v>15</v>
      </c>
      <c r="D34" s="7"/>
      <c r="E34" s="38">
        <v>-10000</v>
      </c>
      <c r="F34" s="30"/>
      <c r="G34" s="30"/>
      <c r="H34" s="30"/>
      <c r="I34" s="30"/>
    </row>
    <row r="35" spans="3:9" x14ac:dyDescent="0.25">
      <c r="C35" s="7" t="s">
        <v>16</v>
      </c>
      <c r="D35" s="7"/>
      <c r="E35" s="38">
        <f>(20000)*-0.1</f>
        <v>-2000</v>
      </c>
      <c r="F35" s="30"/>
      <c r="G35" s="30"/>
      <c r="H35" s="30"/>
      <c r="I35" s="30"/>
    </row>
    <row r="36" spans="3:9" x14ac:dyDescent="0.25">
      <c r="C36" s="37" t="s">
        <v>17</v>
      </c>
      <c r="D36" s="37"/>
      <c r="E36" s="43">
        <f>E23+E25+E26+E27+E29+E30+E31+E32+E34+E35</f>
        <v>-12000</v>
      </c>
      <c r="F36" s="43">
        <f>SUM(F31:F35)+F30</f>
        <v>5425</v>
      </c>
      <c r="G36" s="43">
        <f t="shared" ref="G36:I36" si="5">SUM(G31:G35)+G30</f>
        <v>5425</v>
      </c>
      <c r="H36" s="43">
        <f t="shared" si="5"/>
        <v>5425</v>
      </c>
      <c r="I36" s="43">
        <f t="shared" si="5"/>
        <v>8725</v>
      </c>
    </row>
  </sheetData>
  <mergeCells count="1">
    <mergeCell ref="C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Sapag con ventas</vt:lpstr>
      <vt:lpstr>Sapag prueba</vt:lpstr>
      <vt:lpstr>Sapag</vt:lpstr>
      <vt:lpstr>Sapag explicacion</vt:lpstr>
      <vt:lpstr>Briceño1</vt:lpstr>
      <vt:lpstr>Briceño2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2018-12-12T02:40:27Z</dcterms:modified>
</cp:coreProperties>
</file>